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16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<sst xmlns="http://schemas.openxmlformats.org/spreadsheetml/2006/main" count="118" uniqueCount="91">
  <si>
    <t>%</t>
  </si>
  <si>
    <t>Выполнение плана</t>
  </si>
  <si>
    <t>OEE</t>
  </si>
  <si>
    <t>Уровень качества</t>
  </si>
  <si>
    <t>Достигнутая производительность.</t>
  </si>
  <si>
    <t>Уровень доступности</t>
  </si>
  <si>
    <t>Процент использования оборуд</t>
  </si>
  <si>
    <t>Процент использ мощности оборуд</t>
  </si>
  <si>
    <t>тонн</t>
  </si>
  <si>
    <t>Отходы производства, брак</t>
  </si>
  <si>
    <t>Возможный План производства</t>
  </si>
  <si>
    <t>Произведено продукции в неделю</t>
  </si>
  <si>
    <t>тонн/час</t>
  </si>
  <si>
    <t>Реальная производительность</t>
  </si>
  <si>
    <t>Производительность проектная</t>
  </si>
  <si>
    <t>час</t>
  </si>
  <si>
    <t>Время оборудования в работе</t>
  </si>
  <si>
    <t>обеденный перерыв</t>
  </si>
  <si>
    <t>время на наладку и запуск</t>
  </si>
  <si>
    <t>Поломки и ремонт</t>
  </si>
  <si>
    <t>Отсутствие материалов</t>
  </si>
  <si>
    <t>ожидание разрешений</t>
  </si>
  <si>
    <t>короткие остановки</t>
  </si>
  <si>
    <t>чистка</t>
  </si>
  <si>
    <t>технологич. остановки</t>
  </si>
  <si>
    <t>Время использ. Оборудования</t>
  </si>
  <si>
    <t>плановое обслуживание</t>
  </si>
  <si>
    <t>отсутствие заказа</t>
  </si>
  <si>
    <t>обучение</t>
  </si>
  <si>
    <t>форс мажор</t>
  </si>
  <si>
    <t>Плановое время</t>
  </si>
  <si>
    <t>Машино часы</t>
  </si>
  <si>
    <t>Не рабочее время(праздники и др.)</t>
  </si>
  <si>
    <t>Часов в планируемом периоде</t>
  </si>
  <si>
    <t>План производства на неделю</t>
  </si>
  <si>
    <t>нед54</t>
  </si>
  <si>
    <t>нед53</t>
  </si>
  <si>
    <t>нед52</t>
  </si>
  <si>
    <t>нед51</t>
  </si>
  <si>
    <t>нед50</t>
  </si>
  <si>
    <t>нед49</t>
  </si>
  <si>
    <t>нед48</t>
  </si>
  <si>
    <t>нед47</t>
  </si>
  <si>
    <t>нед46</t>
  </si>
  <si>
    <t>нед45</t>
  </si>
  <si>
    <t>нед44</t>
  </si>
  <si>
    <t>нед43</t>
  </si>
  <si>
    <t>нед42</t>
  </si>
  <si>
    <t>нед41</t>
  </si>
  <si>
    <t>нед40</t>
  </si>
  <si>
    <t>нед39</t>
  </si>
  <si>
    <t>нед38</t>
  </si>
  <si>
    <t>нед37</t>
  </si>
  <si>
    <t>нед36</t>
  </si>
  <si>
    <t>нед35</t>
  </si>
  <si>
    <t>нед34</t>
  </si>
  <si>
    <t>нед33</t>
  </si>
  <si>
    <t>нед32</t>
  </si>
  <si>
    <t>нед31</t>
  </si>
  <si>
    <t>нед30</t>
  </si>
  <si>
    <t>нед29</t>
  </si>
  <si>
    <t>нед28</t>
  </si>
  <si>
    <t>нед27</t>
  </si>
  <si>
    <t>нед26</t>
  </si>
  <si>
    <t>нед25</t>
  </si>
  <si>
    <t>нед24</t>
  </si>
  <si>
    <t>нед23</t>
  </si>
  <si>
    <t>нед22</t>
  </si>
  <si>
    <t>нед21</t>
  </si>
  <si>
    <t>нед20</t>
  </si>
  <si>
    <t>нед19</t>
  </si>
  <si>
    <t>нед18</t>
  </si>
  <si>
    <t>нед17</t>
  </si>
  <si>
    <t>нед16</t>
  </si>
  <si>
    <t>нед15</t>
  </si>
  <si>
    <t>нед14</t>
  </si>
  <si>
    <t>нед13</t>
  </si>
  <si>
    <t>нед12</t>
  </si>
  <si>
    <t>нед11</t>
  </si>
  <si>
    <t>нед10</t>
  </si>
  <si>
    <t>нед9</t>
  </si>
  <si>
    <t>нед8</t>
  </si>
  <si>
    <t>нед7</t>
  </si>
  <si>
    <t>нед6</t>
  </si>
  <si>
    <t>нед5</t>
  </si>
  <si>
    <t>нед4</t>
  </si>
  <si>
    <t>нед3</t>
  </si>
  <si>
    <t>нед2</t>
  </si>
  <si>
    <t>нед1</t>
  </si>
  <si>
    <t>ед/изм</t>
  </si>
  <si>
    <t>Параметр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</si>
</sst>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(&quot;$&quot;* #,##0_);_(&quot;$&quot;* \(#,##0\);_(&quot;$&quot;* &quot;-&quot;_);_(@_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i/>
      <sz val="11"/>
      <color indexed="11"/>
      <name val="Arial Cyr"/>
      <family val="0"/>
    </font>
    <font>
      <b/>
      <i/>
      <sz val="11"/>
      <color indexed="11"/>
      <name val="Arial"/>
      <family val="2"/>
    </font>
    <font>
      <sz val="16"/>
      <color indexed="11"/>
      <name val="Arial"/>
      <family val="2"/>
    </font>
    <font>
      <i/>
      <sz val="11"/>
      <name val="Arial Cyr"/>
      <family val="0"/>
    </font>
    <font>
      <b/>
      <i/>
      <sz val="11"/>
      <color indexed="10"/>
      <name val="Arial Cyr"/>
      <family val="0"/>
    </font>
    <font>
      <b/>
      <i/>
      <sz val="11"/>
      <color indexed="10"/>
      <name val="Arial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color indexed="10"/>
      <name val="Arial Cyr"/>
      <family val="0"/>
    </font>
    <font>
      <sz val="8"/>
      <name val="Arial"/>
      <family val="2"/>
    </font>
    <font>
      <sz val="10"/>
      <color indexed="11"/>
      <name val="Arial Cyr"/>
      <family val="0"/>
    </font>
    <font>
      <sz val="8"/>
      <color indexed="11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1"/>
      <name val="Arial Cyr"/>
      <family val="0"/>
    </font>
    <font>
      <b/>
      <sz val="10"/>
      <color indexed="18"/>
      <name val="Gill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3" fillId="0" borderId="0">
      <alignment horizontal="center" vertical="center" wrapText="1"/>
      <protection/>
    </xf>
    <xf numFmtId="166" fontId="11" fillId="0" borderId="0" applyFon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64" fontId="6" fillId="34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/>
      <protection/>
    </xf>
    <xf numFmtId="164" fontId="8" fillId="34" borderId="13" xfId="0" applyNumberFormat="1" applyFont="1" applyFill="1" applyBorder="1" applyAlignment="1">
      <alignment horizontal="center"/>
    </xf>
    <xf numFmtId="0" fontId="9" fillId="34" borderId="14" xfId="0" applyFont="1" applyFill="1" applyBorder="1" applyAlignment="1" applyProtection="1">
      <alignment horizontal="center"/>
      <protection/>
    </xf>
    <xf numFmtId="0" fontId="10" fillId="34" borderId="14" xfId="0" applyFont="1" applyFill="1" applyBorder="1" applyAlignment="1" applyProtection="1">
      <alignment/>
      <protection/>
    </xf>
    <xf numFmtId="164" fontId="8" fillId="34" borderId="15" xfId="0" applyNumberFormat="1" applyFont="1" applyFill="1" applyBorder="1" applyAlignment="1">
      <alignment horizontal="center" vertical="center"/>
    </xf>
    <xf numFmtId="0" fontId="9" fillId="34" borderId="16" xfId="54" applyFont="1" applyFill="1" applyBorder="1" applyAlignment="1" applyProtection="1">
      <alignment horizontal="center"/>
      <protection/>
    </xf>
    <xf numFmtId="0" fontId="10" fillId="34" borderId="16" xfId="54" applyFont="1" applyFill="1" applyBorder="1" applyProtection="1">
      <alignment/>
      <protection/>
    </xf>
    <xf numFmtId="164" fontId="12" fillId="34" borderId="13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 applyProtection="1">
      <alignment horizontal="center"/>
      <protection/>
    </xf>
    <xf numFmtId="164" fontId="12" fillId="34" borderId="15" xfId="0" applyNumberFormat="1" applyFont="1" applyFill="1" applyBorder="1" applyAlignment="1">
      <alignment horizontal="center" vertical="center"/>
    </xf>
    <xf numFmtId="0" fontId="9" fillId="34" borderId="18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/>
      <protection/>
    </xf>
    <xf numFmtId="0" fontId="0" fillId="0" borderId="19" xfId="0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35" borderId="12" xfId="0" applyFill="1" applyBorder="1" applyAlignment="1">
      <alignment horizontal="center" vertical="center"/>
    </xf>
    <xf numFmtId="165" fontId="0" fillId="35" borderId="12" xfId="0" applyNumberFormat="1" applyFill="1" applyBorder="1" applyAlignment="1">
      <alignment horizontal="center" vertical="center"/>
    </xf>
    <xf numFmtId="165" fontId="0" fillId="35" borderId="22" xfId="0" applyNumberFormat="1" applyFill="1" applyBorder="1" applyAlignment="1">
      <alignment horizontal="center" vertical="center"/>
    </xf>
    <xf numFmtId="0" fontId="13" fillId="36" borderId="23" xfId="0" applyFont="1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/>
      <protection/>
    </xf>
    <xf numFmtId="165" fontId="0" fillId="34" borderId="22" xfId="0" applyNumberFormat="1" applyFill="1" applyBorder="1" applyAlignment="1">
      <alignment horizontal="center" vertical="center"/>
    </xf>
    <xf numFmtId="0" fontId="8" fillId="34" borderId="24" xfId="0" applyFont="1" applyFill="1" applyBorder="1" applyAlignment="1" applyProtection="1">
      <alignment/>
      <protection/>
    </xf>
    <xf numFmtId="0" fontId="14" fillId="33" borderId="12" xfId="0" applyFont="1" applyFill="1" applyBorder="1" applyAlignment="1">
      <alignment horizontal="center" vertical="center"/>
    </xf>
    <xf numFmtId="165" fontId="14" fillId="33" borderId="12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2" fontId="0" fillId="34" borderId="25" xfId="0" applyNumberFormat="1" applyFill="1" applyBorder="1" applyAlignment="1">
      <alignment horizontal="center" vertical="center"/>
    </xf>
    <xf numFmtId="0" fontId="13" fillId="36" borderId="17" xfId="0" applyFont="1" applyFill="1" applyBorder="1" applyAlignment="1" applyProtection="1">
      <alignment horizontal="center"/>
      <protection/>
    </xf>
    <xf numFmtId="0" fontId="11" fillId="36" borderId="24" xfId="0" applyFont="1" applyFill="1" applyBorder="1" applyAlignment="1" applyProtection="1">
      <alignment/>
      <protection/>
    </xf>
    <xf numFmtId="2" fontId="0" fillId="35" borderId="22" xfId="0" applyNumberFormat="1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0" fontId="13" fillId="36" borderId="14" xfId="0" applyFont="1" applyFill="1" applyBorder="1" applyAlignment="1" applyProtection="1">
      <alignment horizontal="center"/>
      <protection/>
    </xf>
    <xf numFmtId="165" fontId="12" fillId="34" borderId="12" xfId="0" applyNumberFormat="1" applyFont="1" applyFill="1" applyBorder="1" applyAlignment="1">
      <alignment horizontal="center" vertical="center"/>
    </xf>
    <xf numFmtId="165" fontId="12" fillId="34" borderId="22" xfId="0" applyNumberFormat="1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/>
      <protection/>
    </xf>
    <xf numFmtId="0" fontId="16" fillId="34" borderId="24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165" fontId="18" fillId="34" borderId="22" xfId="0" applyNumberFormat="1" applyFont="1" applyFill="1" applyBorder="1" applyAlignment="1">
      <alignment horizontal="center" vertical="center"/>
    </xf>
    <xf numFmtId="0" fontId="19" fillId="34" borderId="17" xfId="0" applyFont="1" applyFill="1" applyBorder="1" applyAlignment="1" applyProtection="1">
      <alignment horizontal="center"/>
      <protection/>
    </xf>
    <xf numFmtId="165" fontId="18" fillId="34" borderId="12" xfId="0" applyNumberFormat="1" applyFont="1" applyFill="1" applyBorder="1" applyAlignment="1">
      <alignment horizontal="center" vertical="center"/>
    </xf>
    <xf numFmtId="165" fontId="17" fillId="34" borderId="12" xfId="0" applyNumberFormat="1" applyFont="1" applyFill="1" applyBorder="1" applyAlignment="1">
      <alignment horizontal="center" vertical="center"/>
    </xf>
    <xf numFmtId="165" fontId="17" fillId="34" borderId="22" xfId="0" applyNumberFormat="1" applyFont="1" applyFill="1" applyBorder="1" applyAlignment="1">
      <alignment horizontal="center" vertical="center"/>
    </xf>
    <xf numFmtId="0" fontId="20" fillId="34" borderId="17" xfId="0" applyFont="1" applyFill="1" applyBorder="1" applyAlignment="1" applyProtection="1">
      <alignment horizontal="center"/>
      <protection/>
    </xf>
    <xf numFmtId="0" fontId="0" fillId="35" borderId="26" xfId="0" applyFill="1" applyBorder="1" applyAlignment="1">
      <alignment horizontal="center" vertical="center"/>
    </xf>
    <xf numFmtId="0" fontId="13" fillId="36" borderId="27" xfId="0" applyFont="1" applyFill="1" applyBorder="1" applyAlignment="1" applyProtection="1">
      <alignment horizontal="center"/>
      <protection/>
    </xf>
    <xf numFmtId="0" fontId="21" fillId="36" borderId="28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itolo" xfId="33"/>
    <cellStyle name="Valuta (0)_Foglio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00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34.00390625" style="0" customWidth="1"/>
    <col min="3" max="3" width="10.375" style="0" customWidth="1"/>
  </cols>
  <sheetData>
    <row r="1" spans="1:56" s="57" customFormat="1" ht="15.75" customHeight="1">
      <c r="A1" s="66" t="s">
        <v>90</v>
      </c>
      <c r="B1" s="65" t="s">
        <v>89</v>
      </c>
      <c r="C1" s="64" t="s">
        <v>88</v>
      </c>
      <c r="D1" s="63" t="s">
        <v>87</v>
      </c>
      <c r="E1" s="63" t="s">
        <v>86</v>
      </c>
      <c r="F1" s="63" t="s">
        <v>85</v>
      </c>
      <c r="G1" s="63" t="s">
        <v>84</v>
      </c>
      <c r="H1" s="63" t="s">
        <v>83</v>
      </c>
      <c r="I1" s="63" t="s">
        <v>82</v>
      </c>
      <c r="J1" s="63" t="s">
        <v>81</v>
      </c>
      <c r="K1" s="63" t="s">
        <v>80</v>
      </c>
      <c r="L1" s="63" t="s">
        <v>79</v>
      </c>
      <c r="M1" s="63" t="s">
        <v>78</v>
      </c>
      <c r="N1" s="63" t="s">
        <v>77</v>
      </c>
      <c r="O1" s="63" t="s">
        <v>76</v>
      </c>
      <c r="P1" s="63" t="s">
        <v>75</v>
      </c>
      <c r="Q1" s="63" t="s">
        <v>74</v>
      </c>
      <c r="R1" s="63" t="s">
        <v>73</v>
      </c>
      <c r="S1" s="63" t="s">
        <v>72</v>
      </c>
      <c r="T1" s="63" t="s">
        <v>71</v>
      </c>
      <c r="U1" s="63" t="s">
        <v>70</v>
      </c>
      <c r="V1" s="63" t="s">
        <v>69</v>
      </c>
      <c r="W1" s="63" t="s">
        <v>68</v>
      </c>
      <c r="X1" s="63" t="s">
        <v>67</v>
      </c>
      <c r="Y1" s="63" t="s">
        <v>66</v>
      </c>
      <c r="Z1" s="63" t="s">
        <v>65</v>
      </c>
      <c r="AA1" s="63" t="s">
        <v>64</v>
      </c>
      <c r="AB1" s="63" t="s">
        <v>63</v>
      </c>
      <c r="AC1" s="63" t="s">
        <v>62</v>
      </c>
      <c r="AD1" s="63" t="s">
        <v>61</v>
      </c>
      <c r="AE1" s="63" t="s">
        <v>60</v>
      </c>
      <c r="AF1" s="63" t="s">
        <v>59</v>
      </c>
      <c r="AG1" s="63" t="s">
        <v>58</v>
      </c>
      <c r="AH1" s="63" t="s">
        <v>57</v>
      </c>
      <c r="AI1" s="63" t="s">
        <v>56</v>
      </c>
      <c r="AJ1" s="63" t="s">
        <v>55</v>
      </c>
      <c r="AK1" s="63" t="s">
        <v>54</v>
      </c>
      <c r="AL1" s="63" t="s">
        <v>53</v>
      </c>
      <c r="AM1" s="63" t="s">
        <v>52</v>
      </c>
      <c r="AN1" s="63" t="s">
        <v>51</v>
      </c>
      <c r="AO1" s="63" t="s">
        <v>50</v>
      </c>
      <c r="AP1" s="63" t="s">
        <v>49</v>
      </c>
      <c r="AQ1" s="63" t="s">
        <v>48</v>
      </c>
      <c r="AR1" s="63" t="s">
        <v>47</v>
      </c>
      <c r="AS1" s="63" t="s">
        <v>46</v>
      </c>
      <c r="AT1" s="63" t="s">
        <v>45</v>
      </c>
      <c r="AU1" s="63" t="s">
        <v>44</v>
      </c>
      <c r="AV1" s="63" t="s">
        <v>43</v>
      </c>
      <c r="AW1" s="63" t="s">
        <v>42</v>
      </c>
      <c r="AX1" s="63" t="s">
        <v>41</v>
      </c>
      <c r="AY1" s="63" t="s">
        <v>40</v>
      </c>
      <c r="AZ1" s="63" t="s">
        <v>39</v>
      </c>
      <c r="BA1" s="63" t="s">
        <v>38</v>
      </c>
      <c r="BB1" s="63" t="s">
        <v>37</v>
      </c>
      <c r="BC1" s="63" t="s">
        <v>36</v>
      </c>
      <c r="BD1" s="62" t="s">
        <v>35</v>
      </c>
    </row>
    <row r="2" spans="1:56" s="57" customFormat="1" ht="14.25" customHeight="1">
      <c r="A2" s="61" t="s">
        <v>34</v>
      </c>
      <c r="B2" s="60" t="s">
        <v>8</v>
      </c>
      <c r="C2" s="59">
        <v>1500</v>
      </c>
      <c r="D2" s="59">
        <v>1501</v>
      </c>
      <c r="E2" s="59">
        <v>1502</v>
      </c>
      <c r="F2" s="59">
        <v>1503</v>
      </c>
      <c r="G2" s="59">
        <v>1504</v>
      </c>
      <c r="H2" s="59">
        <v>1505</v>
      </c>
      <c r="I2" s="59">
        <v>1506</v>
      </c>
      <c r="J2" s="59">
        <v>1507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</row>
    <row r="3" spans="1:56" ht="12.75">
      <c r="A3" s="56" t="s">
        <v>33</v>
      </c>
      <c r="B3" s="55" t="s">
        <v>15</v>
      </c>
      <c r="C3" s="54">
        <f aca="true" t="shared" si="0" ref="C3:AH3">IF(C2=0,"0",24*7)</f>
        <v>168</v>
      </c>
      <c r="D3" s="54">
        <f t="shared" si="0"/>
        <v>168</v>
      </c>
      <c r="E3" s="54">
        <f t="shared" si="0"/>
        <v>168</v>
      </c>
      <c r="F3" s="54">
        <f t="shared" si="0"/>
        <v>168</v>
      </c>
      <c r="G3" s="54">
        <f t="shared" si="0"/>
        <v>168</v>
      </c>
      <c r="H3" s="54">
        <f t="shared" si="0"/>
        <v>168</v>
      </c>
      <c r="I3" s="54">
        <f t="shared" si="0"/>
        <v>168</v>
      </c>
      <c r="J3" s="54">
        <f t="shared" si="0"/>
        <v>168</v>
      </c>
      <c r="K3" s="54" t="str">
        <f t="shared" si="0"/>
        <v>0</v>
      </c>
      <c r="L3" s="54" t="str">
        <f t="shared" si="0"/>
        <v>0</v>
      </c>
      <c r="M3" s="54" t="str">
        <f t="shared" si="0"/>
        <v>0</v>
      </c>
      <c r="N3" s="54" t="str">
        <f t="shared" si="0"/>
        <v>0</v>
      </c>
      <c r="O3" s="54" t="str">
        <f t="shared" si="0"/>
        <v>0</v>
      </c>
      <c r="P3" s="54" t="str">
        <f t="shared" si="0"/>
        <v>0</v>
      </c>
      <c r="Q3" s="54" t="str">
        <f t="shared" si="0"/>
        <v>0</v>
      </c>
      <c r="R3" s="54" t="str">
        <f t="shared" si="0"/>
        <v>0</v>
      </c>
      <c r="S3" s="54" t="str">
        <f t="shared" si="0"/>
        <v>0</v>
      </c>
      <c r="T3" s="54" t="str">
        <f t="shared" si="0"/>
        <v>0</v>
      </c>
      <c r="U3" s="54" t="str">
        <f t="shared" si="0"/>
        <v>0</v>
      </c>
      <c r="V3" s="54" t="str">
        <f t="shared" si="0"/>
        <v>0</v>
      </c>
      <c r="W3" s="54" t="str">
        <f t="shared" si="0"/>
        <v>0</v>
      </c>
      <c r="X3" s="54" t="str">
        <f t="shared" si="0"/>
        <v>0</v>
      </c>
      <c r="Y3" s="54" t="str">
        <f t="shared" si="0"/>
        <v>0</v>
      </c>
      <c r="Z3" s="54" t="str">
        <f t="shared" si="0"/>
        <v>0</v>
      </c>
      <c r="AA3" s="54" t="str">
        <f t="shared" si="0"/>
        <v>0</v>
      </c>
      <c r="AB3" s="54" t="str">
        <f t="shared" si="0"/>
        <v>0</v>
      </c>
      <c r="AC3" s="54" t="str">
        <f t="shared" si="0"/>
        <v>0</v>
      </c>
      <c r="AD3" s="54" t="str">
        <f t="shared" si="0"/>
        <v>0</v>
      </c>
      <c r="AE3" s="54" t="str">
        <f t="shared" si="0"/>
        <v>0</v>
      </c>
      <c r="AF3" s="54" t="str">
        <f t="shared" si="0"/>
        <v>0</v>
      </c>
      <c r="AG3" s="54" t="str">
        <f t="shared" si="0"/>
        <v>0</v>
      </c>
      <c r="AH3" s="54" t="str">
        <f t="shared" si="0"/>
        <v>0</v>
      </c>
      <c r="AI3" s="54" t="str">
        <f aca="true" t="shared" si="1" ref="AI3:BD3">IF(AI2=0,"0",24*7)</f>
        <v>0</v>
      </c>
      <c r="AJ3" s="54" t="str">
        <f t="shared" si="1"/>
        <v>0</v>
      </c>
      <c r="AK3" s="54" t="str">
        <f t="shared" si="1"/>
        <v>0</v>
      </c>
      <c r="AL3" s="54" t="str">
        <f t="shared" si="1"/>
        <v>0</v>
      </c>
      <c r="AM3" s="54" t="str">
        <f t="shared" si="1"/>
        <v>0</v>
      </c>
      <c r="AN3" s="54" t="str">
        <f t="shared" si="1"/>
        <v>0</v>
      </c>
      <c r="AO3" s="54" t="str">
        <f t="shared" si="1"/>
        <v>0</v>
      </c>
      <c r="AP3" s="54" t="str">
        <f t="shared" si="1"/>
        <v>0</v>
      </c>
      <c r="AQ3" s="54" t="str">
        <f t="shared" si="1"/>
        <v>0</v>
      </c>
      <c r="AR3" s="54" t="str">
        <f t="shared" si="1"/>
        <v>0</v>
      </c>
      <c r="AS3" s="54" t="str">
        <f t="shared" si="1"/>
        <v>0</v>
      </c>
      <c r="AT3" s="54" t="str">
        <f t="shared" si="1"/>
        <v>0</v>
      </c>
      <c r="AU3" s="54" t="str">
        <f t="shared" si="1"/>
        <v>0</v>
      </c>
      <c r="AV3" s="54" t="str">
        <f t="shared" si="1"/>
        <v>0</v>
      </c>
      <c r="AW3" s="54" t="str">
        <f t="shared" si="1"/>
        <v>0</v>
      </c>
      <c r="AX3" s="54" t="str">
        <f t="shared" si="1"/>
        <v>0</v>
      </c>
      <c r="AY3" s="54" t="str">
        <f t="shared" si="1"/>
        <v>0</v>
      </c>
      <c r="AZ3" s="54" t="str">
        <f t="shared" si="1"/>
        <v>0</v>
      </c>
      <c r="BA3" s="54" t="str">
        <f t="shared" si="1"/>
        <v>0</v>
      </c>
      <c r="BB3" s="54" t="str">
        <f t="shared" si="1"/>
        <v>0</v>
      </c>
      <c r="BC3" s="54" t="str">
        <f t="shared" si="1"/>
        <v>0</v>
      </c>
      <c r="BD3" s="54" t="str">
        <f t="shared" si="1"/>
        <v>0</v>
      </c>
    </row>
    <row r="4" spans="1:56" ht="12.75">
      <c r="A4" s="30" t="s">
        <v>32</v>
      </c>
      <c r="B4" s="38" t="s">
        <v>15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1:56" s="47" customFormat="1" ht="12.75">
      <c r="A5" s="46" t="s">
        <v>31</v>
      </c>
      <c r="B5" s="53" t="s">
        <v>15</v>
      </c>
      <c r="C5" s="52">
        <f aca="true" t="shared" si="2" ref="C5:AH5">C3-C4</f>
        <v>165</v>
      </c>
      <c r="D5" s="52">
        <f t="shared" si="2"/>
        <v>164</v>
      </c>
      <c r="E5" s="52">
        <f t="shared" si="2"/>
        <v>163</v>
      </c>
      <c r="F5" s="52">
        <f t="shared" si="2"/>
        <v>162</v>
      </c>
      <c r="G5" s="52">
        <f t="shared" si="2"/>
        <v>161</v>
      </c>
      <c r="H5" s="52">
        <f t="shared" si="2"/>
        <v>160</v>
      </c>
      <c r="I5" s="52">
        <f t="shared" si="2"/>
        <v>159</v>
      </c>
      <c r="J5" s="52">
        <f t="shared" si="2"/>
        <v>158</v>
      </c>
      <c r="K5" s="51">
        <f t="shared" si="2"/>
        <v>0</v>
      </c>
      <c r="L5" s="51">
        <f t="shared" si="2"/>
        <v>0</v>
      </c>
      <c r="M5" s="51">
        <f t="shared" si="2"/>
        <v>0</v>
      </c>
      <c r="N5" s="51">
        <f t="shared" si="2"/>
        <v>0</v>
      </c>
      <c r="O5" s="51">
        <f t="shared" si="2"/>
        <v>0</v>
      </c>
      <c r="P5" s="51">
        <f t="shared" si="2"/>
        <v>0</v>
      </c>
      <c r="Q5" s="51">
        <f t="shared" si="2"/>
        <v>0</v>
      </c>
      <c r="R5" s="51">
        <f t="shared" si="2"/>
        <v>0</v>
      </c>
      <c r="S5" s="51">
        <f t="shared" si="2"/>
        <v>0</v>
      </c>
      <c r="T5" s="51">
        <f t="shared" si="2"/>
        <v>0</v>
      </c>
      <c r="U5" s="51">
        <f t="shared" si="2"/>
        <v>0</v>
      </c>
      <c r="V5" s="51">
        <f t="shared" si="2"/>
        <v>0</v>
      </c>
      <c r="W5" s="51">
        <f t="shared" si="2"/>
        <v>0</v>
      </c>
      <c r="X5" s="51">
        <f t="shared" si="2"/>
        <v>0</v>
      </c>
      <c r="Y5" s="51">
        <f t="shared" si="2"/>
        <v>0</v>
      </c>
      <c r="Z5" s="51">
        <f t="shared" si="2"/>
        <v>0</v>
      </c>
      <c r="AA5" s="51">
        <f t="shared" si="2"/>
        <v>0</v>
      </c>
      <c r="AB5" s="51">
        <f t="shared" si="2"/>
        <v>0</v>
      </c>
      <c r="AC5" s="51">
        <f t="shared" si="2"/>
        <v>0</v>
      </c>
      <c r="AD5" s="51">
        <f t="shared" si="2"/>
        <v>0</v>
      </c>
      <c r="AE5" s="51">
        <f t="shared" si="2"/>
        <v>0</v>
      </c>
      <c r="AF5" s="51">
        <f t="shared" si="2"/>
        <v>0</v>
      </c>
      <c r="AG5" s="51">
        <f t="shared" si="2"/>
        <v>0</v>
      </c>
      <c r="AH5" s="51">
        <f t="shared" si="2"/>
        <v>0</v>
      </c>
      <c r="AI5" s="51">
        <f aca="true" t="shared" si="3" ref="AI5:BD5">AI3-AI4</f>
        <v>0</v>
      </c>
      <c r="AJ5" s="51">
        <f t="shared" si="3"/>
        <v>0</v>
      </c>
      <c r="AK5" s="51">
        <f t="shared" si="3"/>
        <v>0</v>
      </c>
      <c r="AL5" s="51">
        <f t="shared" si="3"/>
        <v>0</v>
      </c>
      <c r="AM5" s="51">
        <f t="shared" si="3"/>
        <v>0</v>
      </c>
      <c r="AN5" s="51">
        <f t="shared" si="3"/>
        <v>0</v>
      </c>
      <c r="AO5" s="51">
        <f t="shared" si="3"/>
        <v>0</v>
      </c>
      <c r="AP5" s="51">
        <f t="shared" si="3"/>
        <v>0</v>
      </c>
      <c r="AQ5" s="51">
        <f t="shared" si="3"/>
        <v>0</v>
      </c>
      <c r="AR5" s="51">
        <f t="shared" si="3"/>
        <v>0</v>
      </c>
      <c r="AS5" s="51">
        <f t="shared" si="3"/>
        <v>0</v>
      </c>
      <c r="AT5" s="51">
        <f t="shared" si="3"/>
        <v>0</v>
      </c>
      <c r="AU5" s="51">
        <f t="shared" si="3"/>
        <v>0</v>
      </c>
      <c r="AV5" s="51">
        <f t="shared" si="3"/>
        <v>0</v>
      </c>
      <c r="AW5" s="51">
        <f t="shared" si="3"/>
        <v>0</v>
      </c>
      <c r="AX5" s="51">
        <f t="shared" si="3"/>
        <v>0</v>
      </c>
      <c r="AY5" s="51">
        <f t="shared" si="3"/>
        <v>0</v>
      </c>
      <c r="AZ5" s="51">
        <f t="shared" si="3"/>
        <v>0</v>
      </c>
      <c r="BA5" s="51">
        <f t="shared" si="3"/>
        <v>0</v>
      </c>
      <c r="BB5" s="51">
        <f t="shared" si="3"/>
        <v>0</v>
      </c>
      <c r="BC5" s="51">
        <f t="shared" si="3"/>
        <v>0</v>
      </c>
      <c r="BD5" s="51">
        <f t="shared" si="3"/>
        <v>0</v>
      </c>
    </row>
    <row r="6" spans="1:56" ht="12.75">
      <c r="A6" s="46" t="s">
        <v>30</v>
      </c>
      <c r="B6" s="18" t="s">
        <v>15</v>
      </c>
      <c r="C6" s="48">
        <f>C5-C9</f>
        <v>155</v>
      </c>
      <c r="D6" s="48">
        <f aca="true" t="shared" si="4" ref="C6:AH6">D5-D9</f>
        <v>154</v>
      </c>
      <c r="E6" s="48">
        <f t="shared" si="4"/>
        <v>153</v>
      </c>
      <c r="F6" s="48">
        <f t="shared" si="4"/>
        <v>152</v>
      </c>
      <c r="G6" s="48">
        <f t="shared" si="4"/>
        <v>151</v>
      </c>
      <c r="H6" s="48">
        <f t="shared" si="4"/>
        <v>150</v>
      </c>
      <c r="I6" s="48">
        <f t="shared" si="4"/>
        <v>149</v>
      </c>
      <c r="J6" s="48">
        <f t="shared" si="4"/>
        <v>148</v>
      </c>
      <c r="K6" s="50">
        <f t="shared" si="4"/>
        <v>0</v>
      </c>
      <c r="L6" s="50">
        <f t="shared" si="4"/>
        <v>0</v>
      </c>
      <c r="M6" s="50">
        <f t="shared" si="4"/>
        <v>0</v>
      </c>
      <c r="N6" s="50">
        <f t="shared" si="4"/>
        <v>0</v>
      </c>
      <c r="O6" s="50">
        <f t="shared" si="4"/>
        <v>0</v>
      </c>
      <c r="P6" s="50">
        <f t="shared" si="4"/>
        <v>0</v>
      </c>
      <c r="Q6" s="50">
        <f t="shared" si="4"/>
        <v>0</v>
      </c>
      <c r="R6" s="50">
        <f t="shared" si="4"/>
        <v>0</v>
      </c>
      <c r="S6" s="50">
        <f t="shared" si="4"/>
        <v>0</v>
      </c>
      <c r="T6" s="50">
        <f t="shared" si="4"/>
        <v>0</v>
      </c>
      <c r="U6" s="50">
        <f t="shared" si="4"/>
        <v>0</v>
      </c>
      <c r="V6" s="50">
        <f t="shared" si="4"/>
        <v>0</v>
      </c>
      <c r="W6" s="50">
        <f t="shared" si="4"/>
        <v>0</v>
      </c>
      <c r="X6" s="50">
        <f t="shared" si="4"/>
        <v>0</v>
      </c>
      <c r="Y6" s="50">
        <f t="shared" si="4"/>
        <v>0</v>
      </c>
      <c r="Z6" s="50">
        <f t="shared" si="4"/>
        <v>0</v>
      </c>
      <c r="AA6" s="50">
        <f t="shared" si="4"/>
        <v>0</v>
      </c>
      <c r="AB6" s="50">
        <f t="shared" si="4"/>
        <v>0</v>
      </c>
      <c r="AC6" s="50">
        <f t="shared" si="4"/>
        <v>0</v>
      </c>
      <c r="AD6" s="50">
        <f t="shared" si="4"/>
        <v>0</v>
      </c>
      <c r="AE6" s="50">
        <f t="shared" si="4"/>
        <v>0</v>
      </c>
      <c r="AF6" s="50">
        <f t="shared" si="4"/>
        <v>0</v>
      </c>
      <c r="AG6" s="50">
        <f t="shared" si="4"/>
        <v>0</v>
      </c>
      <c r="AH6" s="50">
        <f t="shared" si="4"/>
        <v>0</v>
      </c>
      <c r="AI6" s="50">
        <f aca="true" t="shared" si="5" ref="AI6:BD6">AI5-AI9</f>
        <v>0</v>
      </c>
      <c r="AJ6" s="50">
        <f t="shared" si="5"/>
        <v>0</v>
      </c>
      <c r="AK6" s="50">
        <f t="shared" si="5"/>
        <v>0</v>
      </c>
      <c r="AL6" s="50">
        <f t="shared" si="5"/>
        <v>0</v>
      </c>
      <c r="AM6" s="50">
        <f t="shared" si="5"/>
        <v>0</v>
      </c>
      <c r="AN6" s="50">
        <f t="shared" si="5"/>
        <v>0</v>
      </c>
      <c r="AO6" s="50">
        <f t="shared" si="5"/>
        <v>0</v>
      </c>
      <c r="AP6" s="50">
        <f t="shared" si="5"/>
        <v>0</v>
      </c>
      <c r="AQ6" s="50">
        <f t="shared" si="5"/>
        <v>0</v>
      </c>
      <c r="AR6" s="50">
        <f t="shared" si="5"/>
        <v>0</v>
      </c>
      <c r="AS6" s="50">
        <f t="shared" si="5"/>
        <v>0</v>
      </c>
      <c r="AT6" s="50">
        <f t="shared" si="5"/>
        <v>0</v>
      </c>
      <c r="AU6" s="50">
        <f t="shared" si="5"/>
        <v>0</v>
      </c>
      <c r="AV6" s="50">
        <f t="shared" si="5"/>
        <v>0</v>
      </c>
      <c r="AW6" s="50">
        <f t="shared" si="5"/>
        <v>0</v>
      </c>
      <c r="AX6" s="50">
        <f t="shared" si="5"/>
        <v>0</v>
      </c>
      <c r="AY6" s="50">
        <f t="shared" si="5"/>
        <v>0</v>
      </c>
      <c r="AZ6" s="50">
        <f t="shared" si="5"/>
        <v>0</v>
      </c>
      <c r="BA6" s="50">
        <f t="shared" si="5"/>
        <v>0</v>
      </c>
      <c r="BB6" s="50">
        <f t="shared" si="5"/>
        <v>0</v>
      </c>
      <c r="BC6" s="50">
        <f t="shared" si="5"/>
        <v>0</v>
      </c>
      <c r="BD6" s="50">
        <f t="shared" si="5"/>
        <v>0</v>
      </c>
    </row>
    <row r="7" spans="1:56" ht="12.75">
      <c r="A7" s="30" t="s">
        <v>29</v>
      </c>
      <c r="B7" s="38" t="s">
        <v>15</v>
      </c>
      <c r="C7" s="28">
        <v>3</v>
      </c>
      <c r="D7" s="28">
        <v>3</v>
      </c>
      <c r="E7" s="28">
        <v>3</v>
      </c>
      <c r="F7" s="28">
        <v>3</v>
      </c>
      <c r="G7" s="28">
        <v>3</v>
      </c>
      <c r="H7" s="28">
        <v>3</v>
      </c>
      <c r="I7" s="28">
        <v>3</v>
      </c>
      <c r="J7" s="28">
        <v>3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ht="12.75">
      <c r="A8" s="30" t="s">
        <v>28</v>
      </c>
      <c r="B8" s="38" t="s">
        <v>15</v>
      </c>
      <c r="C8" s="28"/>
      <c r="D8" s="28"/>
      <c r="E8" s="28"/>
      <c r="F8" s="28"/>
      <c r="G8" s="28"/>
      <c r="H8" s="28"/>
      <c r="I8" s="28"/>
      <c r="J8" s="28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</row>
    <row r="9" spans="1:56" ht="12.75">
      <c r="A9" s="30" t="s">
        <v>27</v>
      </c>
      <c r="B9" s="38" t="s">
        <v>15</v>
      </c>
      <c r="C9" s="28">
        <v>10</v>
      </c>
      <c r="D9" s="28">
        <v>10</v>
      </c>
      <c r="E9" s="28">
        <v>10</v>
      </c>
      <c r="F9" s="28">
        <v>10</v>
      </c>
      <c r="G9" s="28">
        <v>10</v>
      </c>
      <c r="H9" s="28">
        <v>10</v>
      </c>
      <c r="I9" s="28">
        <v>10</v>
      </c>
      <c r="J9" s="28">
        <v>10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</row>
    <row r="10" spans="1:56" ht="12.75">
      <c r="A10" s="30" t="s">
        <v>26</v>
      </c>
      <c r="B10" s="38" t="s">
        <v>15</v>
      </c>
      <c r="C10" s="28">
        <v>5</v>
      </c>
      <c r="D10" s="28">
        <v>5</v>
      </c>
      <c r="E10" s="28">
        <v>5</v>
      </c>
      <c r="F10" s="28">
        <v>5</v>
      </c>
      <c r="G10" s="28">
        <v>5</v>
      </c>
      <c r="H10" s="28">
        <v>5</v>
      </c>
      <c r="I10" s="28">
        <v>5</v>
      </c>
      <c r="J10" s="28">
        <v>5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</row>
    <row r="11" spans="1:56" s="47" customFormat="1" ht="12.75">
      <c r="A11" s="46" t="s">
        <v>25</v>
      </c>
      <c r="B11" s="49" t="s">
        <v>15</v>
      </c>
      <c r="C11" s="48">
        <f>C6-C7-C8-C10</f>
        <v>147</v>
      </c>
      <c r="D11" s="48">
        <f aca="true" t="shared" si="6" ref="C11:J11">D6-D7-D8-D10</f>
        <v>146</v>
      </c>
      <c r="E11" s="48">
        <f t="shared" si="6"/>
        <v>145</v>
      </c>
      <c r="F11" s="48">
        <f t="shared" si="6"/>
        <v>144</v>
      </c>
      <c r="G11" s="48">
        <f t="shared" si="6"/>
        <v>143</v>
      </c>
      <c r="H11" s="48">
        <f t="shared" si="6"/>
        <v>142</v>
      </c>
      <c r="I11" s="48">
        <f t="shared" si="6"/>
        <v>141</v>
      </c>
      <c r="J11" s="48">
        <f t="shared" si="6"/>
        <v>140</v>
      </c>
      <c r="K11" s="48">
        <f aca="true" t="shared" si="7" ref="K11:BD11">K6-K10</f>
        <v>0</v>
      </c>
      <c r="L11" s="48">
        <f t="shared" si="7"/>
        <v>0</v>
      </c>
      <c r="M11" s="48">
        <f t="shared" si="7"/>
        <v>0</v>
      </c>
      <c r="N11" s="48">
        <f t="shared" si="7"/>
        <v>0</v>
      </c>
      <c r="O11" s="48">
        <f t="shared" si="7"/>
        <v>0</v>
      </c>
      <c r="P11" s="48">
        <f t="shared" si="7"/>
        <v>0</v>
      </c>
      <c r="Q11" s="48">
        <f t="shared" si="7"/>
        <v>0</v>
      </c>
      <c r="R11" s="48">
        <f t="shared" si="7"/>
        <v>0</v>
      </c>
      <c r="S11" s="48">
        <f t="shared" si="7"/>
        <v>0</v>
      </c>
      <c r="T11" s="48">
        <f t="shared" si="7"/>
        <v>0</v>
      </c>
      <c r="U11" s="48">
        <f t="shared" si="7"/>
        <v>0</v>
      </c>
      <c r="V11" s="48">
        <f t="shared" si="7"/>
        <v>0</v>
      </c>
      <c r="W11" s="48">
        <f t="shared" si="7"/>
        <v>0</v>
      </c>
      <c r="X11" s="48">
        <f t="shared" si="7"/>
        <v>0</v>
      </c>
      <c r="Y11" s="48">
        <f t="shared" si="7"/>
        <v>0</v>
      </c>
      <c r="Z11" s="48">
        <f t="shared" si="7"/>
        <v>0</v>
      </c>
      <c r="AA11" s="48">
        <f t="shared" si="7"/>
        <v>0</v>
      </c>
      <c r="AB11" s="48">
        <f t="shared" si="7"/>
        <v>0</v>
      </c>
      <c r="AC11" s="48">
        <f t="shared" si="7"/>
        <v>0</v>
      </c>
      <c r="AD11" s="48">
        <f t="shared" si="7"/>
        <v>0</v>
      </c>
      <c r="AE11" s="48">
        <f t="shared" si="7"/>
        <v>0</v>
      </c>
      <c r="AF11" s="48">
        <f t="shared" si="7"/>
        <v>0</v>
      </c>
      <c r="AG11" s="48">
        <f t="shared" si="7"/>
        <v>0</v>
      </c>
      <c r="AH11" s="48">
        <f t="shared" si="7"/>
        <v>0</v>
      </c>
      <c r="AI11" s="48">
        <f t="shared" si="7"/>
        <v>0</v>
      </c>
      <c r="AJ11" s="48">
        <f t="shared" si="7"/>
        <v>0</v>
      </c>
      <c r="AK11" s="48">
        <f t="shared" si="7"/>
        <v>0</v>
      </c>
      <c r="AL11" s="48">
        <f t="shared" si="7"/>
        <v>0</v>
      </c>
      <c r="AM11" s="48">
        <f t="shared" si="7"/>
        <v>0</v>
      </c>
      <c r="AN11" s="48">
        <f t="shared" si="7"/>
        <v>0</v>
      </c>
      <c r="AO11" s="48">
        <f t="shared" si="7"/>
        <v>0</v>
      </c>
      <c r="AP11" s="48">
        <f t="shared" si="7"/>
        <v>0</v>
      </c>
      <c r="AQ11" s="48">
        <f t="shared" si="7"/>
        <v>0</v>
      </c>
      <c r="AR11" s="48">
        <f t="shared" si="7"/>
        <v>0</v>
      </c>
      <c r="AS11" s="48">
        <f t="shared" si="7"/>
        <v>0</v>
      </c>
      <c r="AT11" s="48">
        <f t="shared" si="7"/>
        <v>0</v>
      </c>
      <c r="AU11" s="48">
        <f t="shared" si="7"/>
        <v>0</v>
      </c>
      <c r="AV11" s="48">
        <f t="shared" si="7"/>
        <v>0</v>
      </c>
      <c r="AW11" s="48">
        <f t="shared" si="7"/>
        <v>0</v>
      </c>
      <c r="AX11" s="48">
        <f t="shared" si="7"/>
        <v>0</v>
      </c>
      <c r="AY11" s="48">
        <f t="shared" si="7"/>
        <v>0</v>
      </c>
      <c r="AZ11" s="48">
        <f t="shared" si="7"/>
        <v>0</v>
      </c>
      <c r="BA11" s="48">
        <f t="shared" si="7"/>
        <v>0</v>
      </c>
      <c r="BB11" s="48">
        <f t="shared" si="7"/>
        <v>0</v>
      </c>
      <c r="BC11" s="48">
        <f t="shared" si="7"/>
        <v>0</v>
      </c>
      <c r="BD11" s="48">
        <f t="shared" si="7"/>
        <v>0</v>
      </c>
    </row>
    <row r="12" spans="1:56" ht="12.75">
      <c r="A12" s="30" t="s">
        <v>24</v>
      </c>
      <c r="B12" s="38" t="s">
        <v>15</v>
      </c>
      <c r="C12" s="27"/>
      <c r="D12" s="27"/>
      <c r="E12" s="27"/>
      <c r="F12" s="27"/>
      <c r="G12" s="27"/>
      <c r="H12" s="27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</row>
    <row r="13" spans="1:56" ht="12.75">
      <c r="A13" s="30" t="s">
        <v>23</v>
      </c>
      <c r="B13" s="38" t="s">
        <v>15</v>
      </c>
      <c r="C13" s="27"/>
      <c r="D13" s="27"/>
      <c r="E13" s="27"/>
      <c r="F13" s="27"/>
      <c r="G13" s="27"/>
      <c r="H13" s="27"/>
      <c r="I13" s="27"/>
      <c r="J13" s="27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</row>
    <row r="14" spans="1:56" ht="12.75">
      <c r="A14" s="30" t="s">
        <v>22</v>
      </c>
      <c r="B14" s="38" t="s">
        <v>15</v>
      </c>
      <c r="C14" s="27"/>
      <c r="D14" s="27"/>
      <c r="E14" s="27"/>
      <c r="F14" s="27"/>
      <c r="G14" s="27"/>
      <c r="H14" s="27"/>
      <c r="I14" s="27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</row>
    <row r="15" spans="1:56" ht="12.75">
      <c r="A15" s="30" t="s">
        <v>21</v>
      </c>
      <c r="B15" s="38" t="s">
        <v>15</v>
      </c>
      <c r="C15" s="27"/>
      <c r="D15" s="27"/>
      <c r="E15" s="27"/>
      <c r="F15" s="27"/>
      <c r="G15" s="27"/>
      <c r="H15" s="27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</row>
    <row r="16" spans="1:56" ht="12.75">
      <c r="A16" s="30" t="s">
        <v>20</v>
      </c>
      <c r="B16" s="38" t="s">
        <v>15</v>
      </c>
      <c r="C16" s="27"/>
      <c r="D16" s="27"/>
      <c r="E16" s="27"/>
      <c r="F16" s="27"/>
      <c r="G16" s="27"/>
      <c r="H16" s="27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</row>
    <row r="17" spans="1:56" ht="12.75">
      <c r="A17" s="30" t="s">
        <v>19</v>
      </c>
      <c r="B17" s="38" t="s">
        <v>15</v>
      </c>
      <c r="C17" s="27">
        <v>0</v>
      </c>
      <c r="D17" s="27">
        <v>24</v>
      </c>
      <c r="E17" s="27">
        <v>25</v>
      </c>
      <c r="F17" s="27">
        <v>26</v>
      </c>
      <c r="G17" s="27">
        <v>27</v>
      </c>
      <c r="H17" s="27">
        <v>28</v>
      </c>
      <c r="I17" s="27">
        <v>29</v>
      </c>
      <c r="J17" s="27">
        <v>30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</row>
    <row r="18" spans="1:56" ht="12.75">
      <c r="A18" s="30" t="s">
        <v>18</v>
      </c>
      <c r="B18" s="38" t="s">
        <v>15</v>
      </c>
      <c r="C18" s="27"/>
      <c r="D18" s="27"/>
      <c r="E18" s="27"/>
      <c r="F18" s="27"/>
      <c r="G18" s="27"/>
      <c r="H18" s="27"/>
      <c r="I18" s="27"/>
      <c r="J18" s="27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</row>
    <row r="19" spans="1:56" ht="12.75">
      <c r="A19" s="30" t="s">
        <v>17</v>
      </c>
      <c r="B19" s="38" t="s">
        <v>15</v>
      </c>
      <c r="C19" s="27"/>
      <c r="D19" s="27"/>
      <c r="E19" s="27"/>
      <c r="F19" s="27"/>
      <c r="G19" s="27"/>
      <c r="H19" s="27"/>
      <c r="I19" s="27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</row>
    <row r="20" spans="1:56" ht="12.75">
      <c r="A20" s="46" t="s">
        <v>16</v>
      </c>
      <c r="B20" s="45" t="s">
        <v>15</v>
      </c>
      <c r="C20" s="44">
        <f aca="true" t="shared" si="8" ref="C20:AH20">C11-C12-C13-C14-C15-C16-C17-C18-C19</f>
        <v>147</v>
      </c>
      <c r="D20" s="44">
        <f t="shared" si="8"/>
        <v>122</v>
      </c>
      <c r="E20" s="44">
        <f t="shared" si="8"/>
        <v>120</v>
      </c>
      <c r="F20" s="44">
        <f t="shared" si="8"/>
        <v>118</v>
      </c>
      <c r="G20" s="44">
        <f t="shared" si="8"/>
        <v>116</v>
      </c>
      <c r="H20" s="44">
        <f t="shared" si="8"/>
        <v>114</v>
      </c>
      <c r="I20" s="44">
        <f t="shared" si="8"/>
        <v>112</v>
      </c>
      <c r="J20" s="44">
        <f t="shared" si="8"/>
        <v>110</v>
      </c>
      <c r="K20" s="43">
        <f t="shared" si="8"/>
        <v>0</v>
      </c>
      <c r="L20" s="43">
        <f t="shared" si="8"/>
        <v>0</v>
      </c>
      <c r="M20" s="43">
        <f t="shared" si="8"/>
        <v>0</v>
      </c>
      <c r="N20" s="43">
        <f t="shared" si="8"/>
        <v>0</v>
      </c>
      <c r="O20" s="43">
        <f t="shared" si="8"/>
        <v>0</v>
      </c>
      <c r="P20" s="43">
        <f t="shared" si="8"/>
        <v>0</v>
      </c>
      <c r="Q20" s="43">
        <f t="shared" si="8"/>
        <v>0</v>
      </c>
      <c r="R20" s="43">
        <f t="shared" si="8"/>
        <v>0</v>
      </c>
      <c r="S20" s="43">
        <f t="shared" si="8"/>
        <v>0</v>
      </c>
      <c r="T20" s="43">
        <f t="shared" si="8"/>
        <v>0</v>
      </c>
      <c r="U20" s="43">
        <f t="shared" si="8"/>
        <v>0</v>
      </c>
      <c r="V20" s="43">
        <f t="shared" si="8"/>
        <v>0</v>
      </c>
      <c r="W20" s="43">
        <f t="shared" si="8"/>
        <v>0</v>
      </c>
      <c r="X20" s="43">
        <f t="shared" si="8"/>
        <v>0</v>
      </c>
      <c r="Y20" s="43">
        <f t="shared" si="8"/>
        <v>0</v>
      </c>
      <c r="Z20" s="43">
        <f t="shared" si="8"/>
        <v>0</v>
      </c>
      <c r="AA20" s="43">
        <f t="shared" si="8"/>
        <v>0</v>
      </c>
      <c r="AB20" s="43">
        <f t="shared" si="8"/>
        <v>0</v>
      </c>
      <c r="AC20" s="43">
        <f t="shared" si="8"/>
        <v>0</v>
      </c>
      <c r="AD20" s="43">
        <f t="shared" si="8"/>
        <v>0</v>
      </c>
      <c r="AE20" s="43">
        <f t="shared" si="8"/>
        <v>0</v>
      </c>
      <c r="AF20" s="43">
        <f t="shared" si="8"/>
        <v>0</v>
      </c>
      <c r="AG20" s="43">
        <f t="shared" si="8"/>
        <v>0</v>
      </c>
      <c r="AH20" s="43">
        <f t="shared" si="8"/>
        <v>0</v>
      </c>
      <c r="AI20" s="43">
        <f aca="true" t="shared" si="9" ref="AI20:BD20">AI11-AI12-AI13-AI14-AI15-AI16-AI17-AI18-AI19</f>
        <v>0</v>
      </c>
      <c r="AJ20" s="43">
        <f t="shared" si="9"/>
        <v>0</v>
      </c>
      <c r="AK20" s="43">
        <f t="shared" si="9"/>
        <v>0</v>
      </c>
      <c r="AL20" s="43">
        <f t="shared" si="9"/>
        <v>0</v>
      </c>
      <c r="AM20" s="43">
        <f t="shared" si="9"/>
        <v>0</v>
      </c>
      <c r="AN20" s="43">
        <f t="shared" si="9"/>
        <v>0</v>
      </c>
      <c r="AO20" s="43">
        <f t="shared" si="9"/>
        <v>0</v>
      </c>
      <c r="AP20" s="43">
        <f t="shared" si="9"/>
        <v>0</v>
      </c>
      <c r="AQ20" s="43">
        <f t="shared" si="9"/>
        <v>0</v>
      </c>
      <c r="AR20" s="43">
        <f t="shared" si="9"/>
        <v>0</v>
      </c>
      <c r="AS20" s="43">
        <f t="shared" si="9"/>
        <v>0</v>
      </c>
      <c r="AT20" s="43">
        <f t="shared" si="9"/>
        <v>0</v>
      </c>
      <c r="AU20" s="43">
        <f t="shared" si="9"/>
        <v>0</v>
      </c>
      <c r="AV20" s="43">
        <f t="shared" si="9"/>
        <v>0</v>
      </c>
      <c r="AW20" s="43">
        <f t="shared" si="9"/>
        <v>0</v>
      </c>
      <c r="AX20" s="43">
        <f t="shared" si="9"/>
        <v>0</v>
      </c>
      <c r="AY20" s="43">
        <f t="shared" si="9"/>
        <v>0</v>
      </c>
      <c r="AZ20" s="43">
        <f t="shared" si="9"/>
        <v>0</v>
      </c>
      <c r="BA20" s="43">
        <f t="shared" si="9"/>
        <v>0</v>
      </c>
      <c r="BB20" s="43">
        <f t="shared" si="9"/>
        <v>0</v>
      </c>
      <c r="BC20" s="43">
        <f t="shared" si="9"/>
        <v>0</v>
      </c>
      <c r="BD20" s="43">
        <f t="shared" si="9"/>
        <v>0</v>
      </c>
    </row>
    <row r="21" spans="1:56" ht="12.75">
      <c r="A21" s="30" t="s">
        <v>14</v>
      </c>
      <c r="B21" s="42" t="s">
        <v>12</v>
      </c>
      <c r="C21" s="41">
        <v>12</v>
      </c>
      <c r="D21" s="41">
        <v>13</v>
      </c>
      <c r="E21" s="41">
        <v>14</v>
      </c>
      <c r="F21" s="41">
        <v>15</v>
      </c>
      <c r="G21" s="41">
        <v>16</v>
      </c>
      <c r="H21" s="41">
        <v>17</v>
      </c>
      <c r="I21" s="41">
        <v>18</v>
      </c>
      <c r="J21" s="41">
        <v>19</v>
      </c>
      <c r="K21" s="40">
        <v>12</v>
      </c>
      <c r="L21" s="40">
        <v>12</v>
      </c>
      <c r="M21" s="40">
        <v>12</v>
      </c>
      <c r="N21" s="40">
        <v>12</v>
      </c>
      <c r="O21" s="40">
        <v>12</v>
      </c>
      <c r="P21" s="40">
        <v>12</v>
      </c>
      <c r="Q21" s="40">
        <v>12</v>
      </c>
      <c r="R21" s="40">
        <v>12</v>
      </c>
      <c r="S21" s="40">
        <v>12</v>
      </c>
      <c r="T21" s="40">
        <v>12</v>
      </c>
      <c r="U21" s="40">
        <v>12</v>
      </c>
      <c r="V21" s="40">
        <v>12</v>
      </c>
      <c r="W21" s="40">
        <v>12</v>
      </c>
      <c r="X21" s="40">
        <v>12</v>
      </c>
      <c r="Y21" s="40">
        <v>12</v>
      </c>
      <c r="Z21" s="40">
        <v>12</v>
      </c>
      <c r="AA21" s="40">
        <v>12</v>
      </c>
      <c r="AB21" s="40">
        <v>12</v>
      </c>
      <c r="AC21" s="40">
        <v>12</v>
      </c>
      <c r="AD21" s="40">
        <v>12</v>
      </c>
      <c r="AE21" s="40">
        <v>12</v>
      </c>
      <c r="AF21" s="40">
        <v>12</v>
      </c>
      <c r="AG21" s="40">
        <v>12</v>
      </c>
      <c r="AH21" s="40">
        <v>12</v>
      </c>
      <c r="AI21" s="40">
        <v>12</v>
      </c>
      <c r="AJ21" s="40">
        <v>12</v>
      </c>
      <c r="AK21" s="40">
        <v>12</v>
      </c>
      <c r="AL21" s="40">
        <v>12</v>
      </c>
      <c r="AM21" s="40">
        <v>12</v>
      </c>
      <c r="AN21" s="40">
        <v>12</v>
      </c>
      <c r="AO21" s="40">
        <v>12</v>
      </c>
      <c r="AP21" s="40">
        <v>12</v>
      </c>
      <c r="AQ21" s="40">
        <v>12</v>
      </c>
      <c r="AR21" s="40">
        <v>12</v>
      </c>
      <c r="AS21" s="40">
        <v>12</v>
      </c>
      <c r="AT21" s="40">
        <v>12</v>
      </c>
      <c r="AU21" s="40">
        <v>12</v>
      </c>
      <c r="AV21" s="40">
        <v>12</v>
      </c>
      <c r="AW21" s="40">
        <v>12</v>
      </c>
      <c r="AX21" s="40">
        <v>12</v>
      </c>
      <c r="AY21" s="40">
        <v>12</v>
      </c>
      <c r="AZ21" s="40">
        <v>12</v>
      </c>
      <c r="BA21" s="40">
        <v>12</v>
      </c>
      <c r="BB21" s="40">
        <v>12</v>
      </c>
      <c r="BC21" s="40">
        <v>12</v>
      </c>
      <c r="BD21" s="40">
        <v>12</v>
      </c>
    </row>
    <row r="22" spans="1:56" ht="12.75">
      <c r="A22" s="39" t="s">
        <v>13</v>
      </c>
      <c r="B22" s="38" t="s">
        <v>12</v>
      </c>
      <c r="C22" s="37">
        <f aca="true" t="shared" si="10" ref="C22:J22">IF(C20=0,"stop",C23/C20)</f>
        <v>10.204081632653061</v>
      </c>
      <c r="D22" s="37">
        <f t="shared" si="10"/>
        <v>12.295081967213115</v>
      </c>
      <c r="E22" s="37">
        <f t="shared" si="10"/>
        <v>12.5</v>
      </c>
      <c r="F22" s="37">
        <f t="shared" si="10"/>
        <v>12.711864406779661</v>
      </c>
      <c r="G22" s="37">
        <f t="shared" si="10"/>
        <v>12.931034482758621</v>
      </c>
      <c r="H22" s="37">
        <f t="shared" si="10"/>
        <v>13.157894736842104</v>
      </c>
      <c r="I22" s="37">
        <f t="shared" si="10"/>
        <v>0</v>
      </c>
      <c r="J22" s="37">
        <f t="shared" si="10"/>
        <v>0</v>
      </c>
      <c r="K22" s="37" t="str">
        <f aca="true" t="shared" si="11" ref="K22:BD22">IF(K20=0,"stop",K2/K20)</f>
        <v>stop</v>
      </c>
      <c r="L22" s="37" t="str">
        <f t="shared" si="11"/>
        <v>stop</v>
      </c>
      <c r="M22" s="37" t="str">
        <f t="shared" si="11"/>
        <v>stop</v>
      </c>
      <c r="N22" s="37" t="str">
        <f t="shared" si="11"/>
        <v>stop</v>
      </c>
      <c r="O22" s="37" t="str">
        <f t="shared" si="11"/>
        <v>stop</v>
      </c>
      <c r="P22" s="37" t="str">
        <f t="shared" si="11"/>
        <v>stop</v>
      </c>
      <c r="Q22" s="37" t="str">
        <f t="shared" si="11"/>
        <v>stop</v>
      </c>
      <c r="R22" s="37" t="str">
        <f t="shared" si="11"/>
        <v>stop</v>
      </c>
      <c r="S22" s="37" t="str">
        <f t="shared" si="11"/>
        <v>stop</v>
      </c>
      <c r="T22" s="37" t="str">
        <f t="shared" si="11"/>
        <v>stop</v>
      </c>
      <c r="U22" s="37" t="str">
        <f t="shared" si="11"/>
        <v>stop</v>
      </c>
      <c r="V22" s="37" t="str">
        <f t="shared" si="11"/>
        <v>stop</v>
      </c>
      <c r="W22" s="37" t="str">
        <f t="shared" si="11"/>
        <v>stop</v>
      </c>
      <c r="X22" s="37" t="str">
        <f t="shared" si="11"/>
        <v>stop</v>
      </c>
      <c r="Y22" s="37" t="str">
        <f t="shared" si="11"/>
        <v>stop</v>
      </c>
      <c r="Z22" s="37" t="str">
        <f t="shared" si="11"/>
        <v>stop</v>
      </c>
      <c r="AA22" s="37" t="str">
        <f t="shared" si="11"/>
        <v>stop</v>
      </c>
      <c r="AB22" s="37" t="str">
        <f t="shared" si="11"/>
        <v>stop</v>
      </c>
      <c r="AC22" s="37" t="str">
        <f t="shared" si="11"/>
        <v>stop</v>
      </c>
      <c r="AD22" s="37" t="str">
        <f t="shared" si="11"/>
        <v>stop</v>
      </c>
      <c r="AE22" s="37" t="str">
        <f t="shared" si="11"/>
        <v>stop</v>
      </c>
      <c r="AF22" s="37" t="str">
        <f t="shared" si="11"/>
        <v>stop</v>
      </c>
      <c r="AG22" s="37" t="str">
        <f t="shared" si="11"/>
        <v>stop</v>
      </c>
      <c r="AH22" s="37" t="str">
        <f t="shared" si="11"/>
        <v>stop</v>
      </c>
      <c r="AI22" s="37" t="str">
        <f t="shared" si="11"/>
        <v>stop</v>
      </c>
      <c r="AJ22" s="37" t="str">
        <f t="shared" si="11"/>
        <v>stop</v>
      </c>
      <c r="AK22" s="37" t="str">
        <f t="shared" si="11"/>
        <v>stop</v>
      </c>
      <c r="AL22" s="37" t="str">
        <f t="shared" si="11"/>
        <v>stop</v>
      </c>
      <c r="AM22" s="37" t="str">
        <f t="shared" si="11"/>
        <v>stop</v>
      </c>
      <c r="AN22" s="37" t="str">
        <f t="shared" si="11"/>
        <v>stop</v>
      </c>
      <c r="AO22" s="37" t="str">
        <f t="shared" si="11"/>
        <v>stop</v>
      </c>
      <c r="AP22" s="37" t="str">
        <f t="shared" si="11"/>
        <v>stop</v>
      </c>
      <c r="AQ22" s="37" t="str">
        <f t="shared" si="11"/>
        <v>stop</v>
      </c>
      <c r="AR22" s="37" t="str">
        <f t="shared" si="11"/>
        <v>stop</v>
      </c>
      <c r="AS22" s="37" t="str">
        <f t="shared" si="11"/>
        <v>stop</v>
      </c>
      <c r="AT22" s="37" t="str">
        <f t="shared" si="11"/>
        <v>stop</v>
      </c>
      <c r="AU22" s="37" t="str">
        <f t="shared" si="11"/>
        <v>stop</v>
      </c>
      <c r="AV22" s="37" t="str">
        <f t="shared" si="11"/>
        <v>stop</v>
      </c>
      <c r="AW22" s="37" t="str">
        <f t="shared" si="11"/>
        <v>stop</v>
      </c>
      <c r="AX22" s="37" t="str">
        <f t="shared" si="11"/>
        <v>stop</v>
      </c>
      <c r="AY22" s="37" t="str">
        <f t="shared" si="11"/>
        <v>stop</v>
      </c>
      <c r="AZ22" s="37" t="str">
        <f t="shared" si="11"/>
        <v>stop</v>
      </c>
      <c r="BA22" s="37" t="str">
        <f t="shared" si="11"/>
        <v>stop</v>
      </c>
      <c r="BB22" s="37" t="str">
        <f t="shared" si="11"/>
        <v>stop</v>
      </c>
      <c r="BC22" s="37" t="str">
        <f t="shared" si="11"/>
        <v>stop</v>
      </c>
      <c r="BD22" s="37" t="str">
        <f t="shared" si="11"/>
        <v>stop</v>
      </c>
    </row>
    <row r="23" spans="1:56" ht="12.75">
      <c r="A23" s="36" t="s">
        <v>11</v>
      </c>
      <c r="B23" s="35" t="s">
        <v>8</v>
      </c>
      <c r="C23" s="34">
        <v>1500</v>
      </c>
      <c r="D23" s="34">
        <v>1500</v>
      </c>
      <c r="E23" s="34">
        <v>1500</v>
      </c>
      <c r="F23" s="34">
        <v>1500</v>
      </c>
      <c r="G23" s="34">
        <v>1500</v>
      </c>
      <c r="H23" s="34">
        <v>1500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 ht="12.75">
      <c r="A24" s="32" t="s">
        <v>10</v>
      </c>
      <c r="B24" s="18" t="s">
        <v>8</v>
      </c>
      <c r="C24" s="31">
        <f aca="true" t="shared" si="12" ref="C24:AH24">C11*C21</f>
        <v>1764</v>
      </c>
      <c r="D24" s="31">
        <f t="shared" si="12"/>
        <v>1898</v>
      </c>
      <c r="E24" s="31">
        <f t="shared" si="12"/>
        <v>2030</v>
      </c>
      <c r="F24" s="31">
        <f t="shared" si="12"/>
        <v>2160</v>
      </c>
      <c r="G24" s="31">
        <f t="shared" si="12"/>
        <v>2288</v>
      </c>
      <c r="H24" s="31">
        <f t="shared" si="12"/>
        <v>2414</v>
      </c>
      <c r="I24" s="31">
        <f t="shared" si="12"/>
        <v>2538</v>
      </c>
      <c r="J24" s="31">
        <f t="shared" si="12"/>
        <v>2660</v>
      </c>
      <c r="K24" s="31">
        <f t="shared" si="12"/>
        <v>0</v>
      </c>
      <c r="L24" s="31">
        <f t="shared" si="12"/>
        <v>0</v>
      </c>
      <c r="M24" s="31">
        <f t="shared" si="12"/>
        <v>0</v>
      </c>
      <c r="N24" s="31">
        <f t="shared" si="12"/>
        <v>0</v>
      </c>
      <c r="O24" s="31">
        <f t="shared" si="12"/>
        <v>0</v>
      </c>
      <c r="P24" s="31">
        <f t="shared" si="12"/>
        <v>0</v>
      </c>
      <c r="Q24" s="31">
        <f t="shared" si="12"/>
        <v>0</v>
      </c>
      <c r="R24" s="31">
        <f t="shared" si="12"/>
        <v>0</v>
      </c>
      <c r="S24" s="31">
        <f t="shared" si="12"/>
        <v>0</v>
      </c>
      <c r="T24" s="31">
        <f t="shared" si="12"/>
        <v>0</v>
      </c>
      <c r="U24" s="31">
        <f t="shared" si="12"/>
        <v>0</v>
      </c>
      <c r="V24" s="31">
        <f t="shared" si="12"/>
        <v>0</v>
      </c>
      <c r="W24" s="31">
        <f t="shared" si="12"/>
        <v>0</v>
      </c>
      <c r="X24" s="31">
        <f t="shared" si="12"/>
        <v>0</v>
      </c>
      <c r="Y24" s="31">
        <f t="shared" si="12"/>
        <v>0</v>
      </c>
      <c r="Z24" s="31">
        <f t="shared" si="12"/>
        <v>0</v>
      </c>
      <c r="AA24" s="31">
        <f t="shared" si="12"/>
        <v>0</v>
      </c>
      <c r="AB24" s="31">
        <f t="shared" si="12"/>
        <v>0</v>
      </c>
      <c r="AC24" s="31">
        <f t="shared" si="12"/>
        <v>0</v>
      </c>
      <c r="AD24" s="31">
        <f t="shared" si="12"/>
        <v>0</v>
      </c>
      <c r="AE24" s="31">
        <f t="shared" si="12"/>
        <v>0</v>
      </c>
      <c r="AF24" s="31">
        <f t="shared" si="12"/>
        <v>0</v>
      </c>
      <c r="AG24" s="31">
        <f t="shared" si="12"/>
        <v>0</v>
      </c>
      <c r="AH24" s="31">
        <f t="shared" si="12"/>
        <v>0</v>
      </c>
      <c r="AI24" s="31">
        <f aca="true" t="shared" si="13" ref="AI24:BD24">AI11*AI21</f>
        <v>0</v>
      </c>
      <c r="AJ24" s="31">
        <f t="shared" si="13"/>
        <v>0</v>
      </c>
      <c r="AK24" s="31">
        <f t="shared" si="13"/>
        <v>0</v>
      </c>
      <c r="AL24" s="31">
        <f t="shared" si="13"/>
        <v>0</v>
      </c>
      <c r="AM24" s="31">
        <f t="shared" si="13"/>
        <v>0</v>
      </c>
      <c r="AN24" s="31">
        <f t="shared" si="13"/>
        <v>0</v>
      </c>
      <c r="AO24" s="31">
        <f t="shared" si="13"/>
        <v>0</v>
      </c>
      <c r="AP24" s="31">
        <f t="shared" si="13"/>
        <v>0</v>
      </c>
      <c r="AQ24" s="31">
        <f t="shared" si="13"/>
        <v>0</v>
      </c>
      <c r="AR24" s="31">
        <f t="shared" si="13"/>
        <v>0</v>
      </c>
      <c r="AS24" s="31">
        <f t="shared" si="13"/>
        <v>0</v>
      </c>
      <c r="AT24" s="31">
        <f t="shared" si="13"/>
        <v>0</v>
      </c>
      <c r="AU24" s="31">
        <f t="shared" si="13"/>
        <v>0</v>
      </c>
      <c r="AV24" s="31">
        <f t="shared" si="13"/>
        <v>0</v>
      </c>
      <c r="AW24" s="31">
        <f t="shared" si="13"/>
        <v>0</v>
      </c>
      <c r="AX24" s="31">
        <f t="shared" si="13"/>
        <v>0</v>
      </c>
      <c r="AY24" s="31">
        <f t="shared" si="13"/>
        <v>0</v>
      </c>
      <c r="AZ24" s="31">
        <f t="shared" si="13"/>
        <v>0</v>
      </c>
      <c r="BA24" s="31">
        <f t="shared" si="13"/>
        <v>0</v>
      </c>
      <c r="BB24" s="31">
        <f t="shared" si="13"/>
        <v>0</v>
      </c>
      <c r="BC24" s="31">
        <f t="shared" si="13"/>
        <v>0</v>
      </c>
      <c r="BD24" s="31">
        <f t="shared" si="13"/>
        <v>0</v>
      </c>
    </row>
    <row r="25" spans="1:56" ht="13.5" thickBot="1">
      <c r="A25" s="30" t="s">
        <v>9</v>
      </c>
      <c r="B25" s="29" t="s">
        <v>8</v>
      </c>
      <c r="C25" s="28">
        <v>1</v>
      </c>
      <c r="D25" s="27"/>
      <c r="E25" s="27"/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</row>
    <row r="26" spans="1:56" s="2" customFormat="1" ht="1.5" customHeight="1" thickBot="1">
      <c r="A26" s="25"/>
      <c r="B26" s="24"/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</row>
    <row r="27" spans="1:56" ht="12.75">
      <c r="A27" s="21" t="s">
        <v>7</v>
      </c>
      <c r="B27" s="20" t="s">
        <v>0</v>
      </c>
      <c r="C27" s="19">
        <f aca="true" t="shared" si="14" ref="C27:AH27">IF(C3=0,"",C11/C3)</f>
        <v>0.875</v>
      </c>
      <c r="D27" s="19">
        <f t="shared" si="14"/>
        <v>0.8690476190476191</v>
      </c>
      <c r="E27" s="19">
        <f t="shared" si="14"/>
        <v>0.8630952380952381</v>
      </c>
      <c r="F27" s="19">
        <f t="shared" si="14"/>
        <v>0.8571428571428571</v>
      </c>
      <c r="G27" s="19">
        <f t="shared" si="14"/>
        <v>0.8511904761904762</v>
      </c>
      <c r="H27" s="19">
        <f t="shared" si="14"/>
        <v>0.8452380952380952</v>
      </c>
      <c r="I27" s="19">
        <f t="shared" si="14"/>
        <v>0.8392857142857143</v>
      </c>
      <c r="J27" s="19">
        <f t="shared" si="14"/>
        <v>0.8333333333333334</v>
      </c>
      <c r="K27" s="19" t="e">
        <f t="shared" si="14"/>
        <v>#DIV/0!</v>
      </c>
      <c r="L27" s="19" t="e">
        <f t="shared" si="14"/>
        <v>#DIV/0!</v>
      </c>
      <c r="M27" s="19" t="e">
        <f t="shared" si="14"/>
        <v>#DIV/0!</v>
      </c>
      <c r="N27" s="19" t="e">
        <f t="shared" si="14"/>
        <v>#DIV/0!</v>
      </c>
      <c r="O27" s="19" t="e">
        <f t="shared" si="14"/>
        <v>#DIV/0!</v>
      </c>
      <c r="P27" s="19" t="e">
        <f t="shared" si="14"/>
        <v>#DIV/0!</v>
      </c>
      <c r="Q27" s="19" t="e">
        <f t="shared" si="14"/>
        <v>#DIV/0!</v>
      </c>
      <c r="R27" s="19" t="e">
        <f t="shared" si="14"/>
        <v>#DIV/0!</v>
      </c>
      <c r="S27" s="19" t="e">
        <f t="shared" si="14"/>
        <v>#DIV/0!</v>
      </c>
      <c r="T27" s="19" t="e">
        <f t="shared" si="14"/>
        <v>#DIV/0!</v>
      </c>
      <c r="U27" s="19" t="e">
        <f t="shared" si="14"/>
        <v>#DIV/0!</v>
      </c>
      <c r="V27" s="19" t="e">
        <f t="shared" si="14"/>
        <v>#DIV/0!</v>
      </c>
      <c r="W27" s="19" t="e">
        <f t="shared" si="14"/>
        <v>#DIV/0!</v>
      </c>
      <c r="X27" s="19" t="e">
        <f t="shared" si="14"/>
        <v>#DIV/0!</v>
      </c>
      <c r="Y27" s="19" t="e">
        <f t="shared" si="14"/>
        <v>#DIV/0!</v>
      </c>
      <c r="Z27" s="19" t="e">
        <f t="shared" si="14"/>
        <v>#DIV/0!</v>
      </c>
      <c r="AA27" s="19" t="e">
        <f t="shared" si="14"/>
        <v>#DIV/0!</v>
      </c>
      <c r="AB27" s="19" t="e">
        <f t="shared" si="14"/>
        <v>#DIV/0!</v>
      </c>
      <c r="AC27" s="19" t="e">
        <f t="shared" si="14"/>
        <v>#DIV/0!</v>
      </c>
      <c r="AD27" s="19" t="e">
        <f t="shared" si="14"/>
        <v>#DIV/0!</v>
      </c>
      <c r="AE27" s="19" t="e">
        <f t="shared" si="14"/>
        <v>#DIV/0!</v>
      </c>
      <c r="AF27" s="19" t="e">
        <f t="shared" si="14"/>
        <v>#DIV/0!</v>
      </c>
      <c r="AG27" s="19" t="e">
        <f t="shared" si="14"/>
        <v>#DIV/0!</v>
      </c>
      <c r="AH27" s="19" t="e">
        <f t="shared" si="14"/>
        <v>#DIV/0!</v>
      </c>
      <c r="AI27" s="19" t="e">
        <f aca="true" t="shared" si="15" ref="AI27:BD27">IF(AI3=0,"",AI11/AI3)</f>
        <v>#DIV/0!</v>
      </c>
      <c r="AJ27" s="19" t="e">
        <f t="shared" si="15"/>
        <v>#DIV/0!</v>
      </c>
      <c r="AK27" s="19" t="e">
        <f t="shared" si="15"/>
        <v>#DIV/0!</v>
      </c>
      <c r="AL27" s="19" t="e">
        <f t="shared" si="15"/>
        <v>#DIV/0!</v>
      </c>
      <c r="AM27" s="19" t="e">
        <f t="shared" si="15"/>
        <v>#DIV/0!</v>
      </c>
      <c r="AN27" s="19" t="e">
        <f t="shared" si="15"/>
        <v>#DIV/0!</v>
      </c>
      <c r="AO27" s="19" t="e">
        <f t="shared" si="15"/>
        <v>#DIV/0!</v>
      </c>
      <c r="AP27" s="19" t="e">
        <f t="shared" si="15"/>
        <v>#DIV/0!</v>
      </c>
      <c r="AQ27" s="19" t="e">
        <f t="shared" si="15"/>
        <v>#DIV/0!</v>
      </c>
      <c r="AR27" s="19" t="e">
        <f t="shared" si="15"/>
        <v>#DIV/0!</v>
      </c>
      <c r="AS27" s="19" t="e">
        <f t="shared" si="15"/>
        <v>#DIV/0!</v>
      </c>
      <c r="AT27" s="19" t="e">
        <f t="shared" si="15"/>
        <v>#DIV/0!</v>
      </c>
      <c r="AU27" s="19" t="e">
        <f t="shared" si="15"/>
        <v>#DIV/0!</v>
      </c>
      <c r="AV27" s="19" t="e">
        <f t="shared" si="15"/>
        <v>#DIV/0!</v>
      </c>
      <c r="AW27" s="19" t="e">
        <f t="shared" si="15"/>
        <v>#DIV/0!</v>
      </c>
      <c r="AX27" s="19" t="e">
        <f t="shared" si="15"/>
        <v>#DIV/0!</v>
      </c>
      <c r="AY27" s="19" t="e">
        <f t="shared" si="15"/>
        <v>#DIV/0!</v>
      </c>
      <c r="AZ27" s="19" t="e">
        <f t="shared" si="15"/>
        <v>#DIV/0!</v>
      </c>
      <c r="BA27" s="19" t="e">
        <f t="shared" si="15"/>
        <v>#DIV/0!</v>
      </c>
      <c r="BB27" s="19" t="e">
        <f t="shared" si="15"/>
        <v>#DIV/0!</v>
      </c>
      <c r="BC27" s="19" t="e">
        <f t="shared" si="15"/>
        <v>#DIV/0!</v>
      </c>
      <c r="BD27" s="19" t="e">
        <f t="shared" si="15"/>
        <v>#DIV/0!</v>
      </c>
    </row>
    <row r="28" spans="1:56" ht="13.5" thickBot="1">
      <c r="A28" s="13" t="s">
        <v>6</v>
      </c>
      <c r="B28" s="18" t="s">
        <v>0</v>
      </c>
      <c r="C28" s="17">
        <f aca="true" t="shared" si="16" ref="C28:AH28">IF(C5=0,"",C11/C5)</f>
        <v>0.8909090909090909</v>
      </c>
      <c r="D28" s="17">
        <f t="shared" si="16"/>
        <v>0.8902439024390244</v>
      </c>
      <c r="E28" s="17">
        <f t="shared" si="16"/>
        <v>0.8895705521472392</v>
      </c>
      <c r="F28" s="17">
        <f t="shared" si="16"/>
        <v>0.8888888888888888</v>
      </c>
      <c r="G28" s="17">
        <f t="shared" si="16"/>
        <v>0.8881987577639752</v>
      </c>
      <c r="H28" s="17">
        <f t="shared" si="16"/>
        <v>0.8875</v>
      </c>
      <c r="I28" s="17">
        <f t="shared" si="16"/>
        <v>0.8867924528301887</v>
      </c>
      <c r="J28" s="17">
        <f t="shared" si="16"/>
        <v>0.8860759493670886</v>
      </c>
      <c r="K28" s="17">
        <f t="shared" si="16"/>
      </c>
      <c r="L28" s="17">
        <f t="shared" si="16"/>
      </c>
      <c r="M28" s="17">
        <f t="shared" si="16"/>
      </c>
      <c r="N28" s="17">
        <f t="shared" si="16"/>
      </c>
      <c r="O28" s="17">
        <f t="shared" si="16"/>
      </c>
      <c r="P28" s="17">
        <f t="shared" si="16"/>
      </c>
      <c r="Q28" s="17">
        <f t="shared" si="16"/>
      </c>
      <c r="R28" s="17">
        <f t="shared" si="16"/>
      </c>
      <c r="S28" s="17">
        <f t="shared" si="16"/>
      </c>
      <c r="T28" s="17">
        <f t="shared" si="16"/>
      </c>
      <c r="U28" s="17">
        <f t="shared" si="16"/>
      </c>
      <c r="V28" s="17">
        <f t="shared" si="16"/>
      </c>
      <c r="W28" s="17">
        <f t="shared" si="16"/>
      </c>
      <c r="X28" s="17">
        <f t="shared" si="16"/>
      </c>
      <c r="Y28" s="17">
        <f t="shared" si="16"/>
      </c>
      <c r="Z28" s="17">
        <f t="shared" si="16"/>
      </c>
      <c r="AA28" s="17">
        <f t="shared" si="16"/>
      </c>
      <c r="AB28" s="17">
        <f t="shared" si="16"/>
      </c>
      <c r="AC28" s="17">
        <f t="shared" si="16"/>
      </c>
      <c r="AD28" s="17">
        <f t="shared" si="16"/>
      </c>
      <c r="AE28" s="17">
        <f t="shared" si="16"/>
      </c>
      <c r="AF28" s="17">
        <f t="shared" si="16"/>
      </c>
      <c r="AG28" s="17">
        <f t="shared" si="16"/>
      </c>
      <c r="AH28" s="17">
        <f t="shared" si="16"/>
      </c>
      <c r="AI28" s="17">
        <f aca="true" t="shared" si="17" ref="AI28:BD28">IF(AI5=0,"",AI11/AI5)</f>
      </c>
      <c r="AJ28" s="17">
        <f t="shared" si="17"/>
      </c>
      <c r="AK28" s="17">
        <f t="shared" si="17"/>
      </c>
      <c r="AL28" s="17">
        <f t="shared" si="17"/>
      </c>
      <c r="AM28" s="17">
        <f t="shared" si="17"/>
      </c>
      <c r="AN28" s="17">
        <f t="shared" si="17"/>
      </c>
      <c r="AO28" s="17">
        <f t="shared" si="17"/>
      </c>
      <c r="AP28" s="17">
        <f t="shared" si="17"/>
      </c>
      <c r="AQ28" s="17">
        <f t="shared" si="17"/>
      </c>
      <c r="AR28" s="17">
        <f t="shared" si="17"/>
      </c>
      <c r="AS28" s="17">
        <f t="shared" si="17"/>
      </c>
      <c r="AT28" s="17">
        <f t="shared" si="17"/>
      </c>
      <c r="AU28" s="17">
        <f t="shared" si="17"/>
      </c>
      <c r="AV28" s="17">
        <f t="shared" si="17"/>
      </c>
      <c r="AW28" s="17">
        <f t="shared" si="17"/>
      </c>
      <c r="AX28" s="17">
        <f t="shared" si="17"/>
      </c>
      <c r="AY28" s="17">
        <f t="shared" si="17"/>
      </c>
      <c r="AZ28" s="17">
        <f t="shared" si="17"/>
      </c>
      <c r="BA28" s="17">
        <f t="shared" si="17"/>
      </c>
      <c r="BB28" s="17">
        <f t="shared" si="17"/>
      </c>
      <c r="BC28" s="17">
        <f t="shared" si="17"/>
      </c>
      <c r="BD28" s="17">
        <f t="shared" si="17"/>
      </c>
    </row>
    <row r="29" spans="1:56" ht="12.75">
      <c r="A29" s="16" t="s">
        <v>5</v>
      </c>
      <c r="B29" s="15" t="s">
        <v>0</v>
      </c>
      <c r="C29" s="14">
        <f aca="true" t="shared" si="18" ref="C29:AH29">IF(C5=0,0,C20/C5)</f>
        <v>0.8909090909090909</v>
      </c>
      <c r="D29" s="14">
        <f t="shared" si="18"/>
        <v>0.7439024390243902</v>
      </c>
      <c r="E29" s="14">
        <f t="shared" si="18"/>
        <v>0.7361963190184049</v>
      </c>
      <c r="F29" s="14">
        <f t="shared" si="18"/>
        <v>0.7283950617283951</v>
      </c>
      <c r="G29" s="14">
        <f t="shared" si="18"/>
        <v>0.7204968944099379</v>
      </c>
      <c r="H29" s="14">
        <f t="shared" si="18"/>
        <v>0.7125</v>
      </c>
      <c r="I29" s="14">
        <f t="shared" si="18"/>
        <v>0.7044025157232704</v>
      </c>
      <c r="J29" s="14">
        <f t="shared" si="18"/>
        <v>0.6962025316455697</v>
      </c>
      <c r="K29" s="14">
        <f t="shared" si="18"/>
        <v>0</v>
      </c>
      <c r="L29" s="14">
        <f t="shared" si="18"/>
        <v>0</v>
      </c>
      <c r="M29" s="14">
        <f t="shared" si="18"/>
        <v>0</v>
      </c>
      <c r="N29" s="14">
        <f t="shared" si="18"/>
        <v>0</v>
      </c>
      <c r="O29" s="14">
        <f t="shared" si="18"/>
        <v>0</v>
      </c>
      <c r="P29" s="14">
        <f t="shared" si="18"/>
        <v>0</v>
      </c>
      <c r="Q29" s="14">
        <f t="shared" si="18"/>
        <v>0</v>
      </c>
      <c r="R29" s="14">
        <f t="shared" si="18"/>
        <v>0</v>
      </c>
      <c r="S29" s="14">
        <f t="shared" si="18"/>
        <v>0</v>
      </c>
      <c r="T29" s="14">
        <f t="shared" si="18"/>
        <v>0</v>
      </c>
      <c r="U29" s="14">
        <f t="shared" si="18"/>
        <v>0</v>
      </c>
      <c r="V29" s="14">
        <f t="shared" si="18"/>
        <v>0</v>
      </c>
      <c r="W29" s="14">
        <f t="shared" si="18"/>
        <v>0</v>
      </c>
      <c r="X29" s="14">
        <f t="shared" si="18"/>
        <v>0</v>
      </c>
      <c r="Y29" s="14">
        <f t="shared" si="18"/>
        <v>0</v>
      </c>
      <c r="Z29" s="14">
        <f t="shared" si="18"/>
        <v>0</v>
      </c>
      <c r="AA29" s="14">
        <f t="shared" si="18"/>
        <v>0</v>
      </c>
      <c r="AB29" s="14">
        <f t="shared" si="18"/>
        <v>0</v>
      </c>
      <c r="AC29" s="14">
        <f t="shared" si="18"/>
        <v>0</v>
      </c>
      <c r="AD29" s="14">
        <f t="shared" si="18"/>
        <v>0</v>
      </c>
      <c r="AE29" s="14">
        <f t="shared" si="18"/>
        <v>0</v>
      </c>
      <c r="AF29" s="14">
        <f t="shared" si="18"/>
        <v>0</v>
      </c>
      <c r="AG29" s="14">
        <f t="shared" si="18"/>
        <v>0</v>
      </c>
      <c r="AH29" s="14">
        <f t="shared" si="18"/>
        <v>0</v>
      </c>
      <c r="AI29" s="14">
        <f aca="true" t="shared" si="19" ref="AI29:BD29">IF(AI5=0,0,AI20/AI5)</f>
        <v>0</v>
      </c>
      <c r="AJ29" s="14">
        <f t="shared" si="19"/>
        <v>0</v>
      </c>
      <c r="AK29" s="14">
        <f t="shared" si="19"/>
        <v>0</v>
      </c>
      <c r="AL29" s="14">
        <f t="shared" si="19"/>
        <v>0</v>
      </c>
      <c r="AM29" s="14">
        <f t="shared" si="19"/>
        <v>0</v>
      </c>
      <c r="AN29" s="14">
        <f t="shared" si="19"/>
        <v>0</v>
      </c>
      <c r="AO29" s="14">
        <f t="shared" si="19"/>
        <v>0</v>
      </c>
      <c r="AP29" s="14">
        <f t="shared" si="19"/>
        <v>0</v>
      </c>
      <c r="AQ29" s="14">
        <f t="shared" si="19"/>
        <v>0</v>
      </c>
      <c r="AR29" s="14">
        <f t="shared" si="19"/>
        <v>0</v>
      </c>
      <c r="AS29" s="14">
        <f t="shared" si="19"/>
        <v>0</v>
      </c>
      <c r="AT29" s="14">
        <f t="shared" si="19"/>
        <v>0</v>
      </c>
      <c r="AU29" s="14">
        <f t="shared" si="19"/>
        <v>0</v>
      </c>
      <c r="AV29" s="14">
        <f t="shared" si="19"/>
        <v>0</v>
      </c>
      <c r="AW29" s="14">
        <f t="shared" si="19"/>
        <v>0</v>
      </c>
      <c r="AX29" s="14">
        <f t="shared" si="19"/>
        <v>0</v>
      </c>
      <c r="AY29" s="14">
        <f t="shared" si="19"/>
        <v>0</v>
      </c>
      <c r="AZ29" s="14">
        <f t="shared" si="19"/>
        <v>0</v>
      </c>
      <c r="BA29" s="14">
        <f t="shared" si="19"/>
        <v>0</v>
      </c>
      <c r="BB29" s="14">
        <f t="shared" si="19"/>
        <v>0</v>
      </c>
      <c r="BC29" s="14">
        <f t="shared" si="19"/>
        <v>0</v>
      </c>
      <c r="BD29" s="14">
        <f t="shared" si="19"/>
        <v>0</v>
      </c>
    </row>
    <row r="30" spans="1:56" ht="12.75">
      <c r="A30" s="13" t="s">
        <v>4</v>
      </c>
      <c r="B30" s="12" t="s">
        <v>0</v>
      </c>
      <c r="C30" s="11">
        <f aca="true" t="shared" si="20" ref="C30:AH30">IF(C20=0,0,C22/C21)</f>
        <v>0.8503401360544217</v>
      </c>
      <c r="D30" s="11">
        <f t="shared" si="20"/>
        <v>0.9457755359394704</v>
      </c>
      <c r="E30" s="11">
        <f t="shared" si="20"/>
        <v>0.8928571428571429</v>
      </c>
      <c r="F30" s="11">
        <f t="shared" si="20"/>
        <v>0.847457627118644</v>
      </c>
      <c r="G30" s="11">
        <f t="shared" si="20"/>
        <v>0.8081896551724138</v>
      </c>
      <c r="H30" s="11">
        <f t="shared" si="20"/>
        <v>0.7739938080495355</v>
      </c>
      <c r="I30" s="11">
        <f t="shared" si="20"/>
        <v>0</v>
      </c>
      <c r="J30" s="11">
        <f t="shared" si="20"/>
        <v>0</v>
      </c>
      <c r="K30" s="11">
        <f t="shared" si="20"/>
        <v>0</v>
      </c>
      <c r="L30" s="11">
        <f t="shared" si="20"/>
        <v>0</v>
      </c>
      <c r="M30" s="11">
        <f t="shared" si="20"/>
        <v>0</v>
      </c>
      <c r="N30" s="11">
        <f t="shared" si="20"/>
        <v>0</v>
      </c>
      <c r="O30" s="11">
        <f t="shared" si="20"/>
        <v>0</v>
      </c>
      <c r="P30" s="11">
        <f t="shared" si="20"/>
        <v>0</v>
      </c>
      <c r="Q30" s="11">
        <f t="shared" si="20"/>
        <v>0</v>
      </c>
      <c r="R30" s="11">
        <f t="shared" si="20"/>
        <v>0</v>
      </c>
      <c r="S30" s="11">
        <f t="shared" si="20"/>
        <v>0</v>
      </c>
      <c r="T30" s="11">
        <f t="shared" si="20"/>
        <v>0</v>
      </c>
      <c r="U30" s="11">
        <f t="shared" si="20"/>
        <v>0</v>
      </c>
      <c r="V30" s="11">
        <f t="shared" si="20"/>
        <v>0</v>
      </c>
      <c r="W30" s="11">
        <f t="shared" si="20"/>
        <v>0</v>
      </c>
      <c r="X30" s="11">
        <f t="shared" si="20"/>
        <v>0</v>
      </c>
      <c r="Y30" s="11">
        <f t="shared" si="20"/>
        <v>0</v>
      </c>
      <c r="Z30" s="11">
        <f t="shared" si="20"/>
        <v>0</v>
      </c>
      <c r="AA30" s="11">
        <f t="shared" si="20"/>
        <v>0</v>
      </c>
      <c r="AB30" s="11">
        <f t="shared" si="20"/>
        <v>0</v>
      </c>
      <c r="AC30" s="11">
        <f t="shared" si="20"/>
        <v>0</v>
      </c>
      <c r="AD30" s="11">
        <f t="shared" si="20"/>
        <v>0</v>
      </c>
      <c r="AE30" s="11">
        <f t="shared" si="20"/>
        <v>0</v>
      </c>
      <c r="AF30" s="11">
        <f t="shared" si="20"/>
        <v>0</v>
      </c>
      <c r="AG30" s="11">
        <f t="shared" si="20"/>
        <v>0</v>
      </c>
      <c r="AH30" s="11">
        <f t="shared" si="20"/>
        <v>0</v>
      </c>
      <c r="AI30" s="11">
        <f aca="true" t="shared" si="21" ref="AI30:BD30">IF(AI20=0,0,AI22/AI21)</f>
        <v>0</v>
      </c>
      <c r="AJ30" s="11">
        <f t="shared" si="21"/>
        <v>0</v>
      </c>
      <c r="AK30" s="11">
        <f t="shared" si="21"/>
        <v>0</v>
      </c>
      <c r="AL30" s="11">
        <f t="shared" si="21"/>
        <v>0</v>
      </c>
      <c r="AM30" s="11">
        <f t="shared" si="21"/>
        <v>0</v>
      </c>
      <c r="AN30" s="11">
        <f t="shared" si="21"/>
        <v>0</v>
      </c>
      <c r="AO30" s="11">
        <f t="shared" si="21"/>
        <v>0</v>
      </c>
      <c r="AP30" s="11">
        <f t="shared" si="21"/>
        <v>0</v>
      </c>
      <c r="AQ30" s="11">
        <f t="shared" si="21"/>
        <v>0</v>
      </c>
      <c r="AR30" s="11">
        <f t="shared" si="21"/>
        <v>0</v>
      </c>
      <c r="AS30" s="11">
        <f t="shared" si="21"/>
        <v>0</v>
      </c>
      <c r="AT30" s="11">
        <f t="shared" si="21"/>
        <v>0</v>
      </c>
      <c r="AU30" s="11">
        <f t="shared" si="21"/>
        <v>0</v>
      </c>
      <c r="AV30" s="11">
        <f t="shared" si="21"/>
        <v>0</v>
      </c>
      <c r="AW30" s="11">
        <f t="shared" si="21"/>
        <v>0</v>
      </c>
      <c r="AX30" s="11">
        <f t="shared" si="21"/>
        <v>0</v>
      </c>
      <c r="AY30" s="11">
        <f t="shared" si="21"/>
        <v>0</v>
      </c>
      <c r="AZ30" s="11">
        <f t="shared" si="21"/>
        <v>0</v>
      </c>
      <c r="BA30" s="11">
        <f t="shared" si="21"/>
        <v>0</v>
      </c>
      <c r="BB30" s="11">
        <f t="shared" si="21"/>
        <v>0</v>
      </c>
      <c r="BC30" s="11">
        <f t="shared" si="21"/>
        <v>0</v>
      </c>
      <c r="BD30" s="11">
        <f t="shared" si="21"/>
        <v>0</v>
      </c>
    </row>
    <row r="31" spans="1:56" ht="12.75">
      <c r="A31" s="13" t="s">
        <v>3</v>
      </c>
      <c r="B31" s="12" t="s">
        <v>0</v>
      </c>
      <c r="C31" s="11">
        <f aca="true" t="shared" si="22" ref="C31:AH31">IF(C23=0,0,(C23-C25)/C23)</f>
        <v>0.9993333333333333</v>
      </c>
      <c r="D31" s="11">
        <f t="shared" si="22"/>
        <v>1</v>
      </c>
      <c r="E31" s="11">
        <f t="shared" si="22"/>
        <v>1</v>
      </c>
      <c r="F31" s="11">
        <f t="shared" si="22"/>
        <v>1</v>
      </c>
      <c r="G31" s="11">
        <f t="shared" si="22"/>
        <v>1</v>
      </c>
      <c r="H31" s="11">
        <f t="shared" si="22"/>
        <v>1</v>
      </c>
      <c r="I31" s="11">
        <f t="shared" si="22"/>
        <v>0</v>
      </c>
      <c r="J31" s="11">
        <f t="shared" si="22"/>
        <v>0</v>
      </c>
      <c r="K31" s="11">
        <f t="shared" si="22"/>
        <v>0</v>
      </c>
      <c r="L31" s="11">
        <f t="shared" si="22"/>
        <v>0</v>
      </c>
      <c r="M31" s="11">
        <f t="shared" si="22"/>
        <v>0</v>
      </c>
      <c r="N31" s="11">
        <f t="shared" si="22"/>
        <v>0</v>
      </c>
      <c r="O31" s="11">
        <f t="shared" si="22"/>
        <v>0</v>
      </c>
      <c r="P31" s="11">
        <f t="shared" si="22"/>
        <v>0</v>
      </c>
      <c r="Q31" s="11">
        <f t="shared" si="22"/>
        <v>0</v>
      </c>
      <c r="R31" s="11">
        <f t="shared" si="22"/>
        <v>0</v>
      </c>
      <c r="S31" s="11">
        <f t="shared" si="22"/>
        <v>0</v>
      </c>
      <c r="T31" s="11">
        <f t="shared" si="22"/>
        <v>0</v>
      </c>
      <c r="U31" s="11">
        <f t="shared" si="22"/>
        <v>0</v>
      </c>
      <c r="V31" s="11">
        <f t="shared" si="22"/>
        <v>0</v>
      </c>
      <c r="W31" s="11">
        <f t="shared" si="22"/>
        <v>0</v>
      </c>
      <c r="X31" s="11">
        <f t="shared" si="22"/>
        <v>0</v>
      </c>
      <c r="Y31" s="11">
        <f t="shared" si="22"/>
        <v>0</v>
      </c>
      <c r="Z31" s="11">
        <f t="shared" si="22"/>
        <v>0</v>
      </c>
      <c r="AA31" s="11">
        <f t="shared" si="22"/>
        <v>0</v>
      </c>
      <c r="AB31" s="11">
        <f t="shared" si="22"/>
        <v>0</v>
      </c>
      <c r="AC31" s="11">
        <f t="shared" si="22"/>
        <v>0</v>
      </c>
      <c r="AD31" s="11">
        <f t="shared" si="22"/>
        <v>0</v>
      </c>
      <c r="AE31" s="11">
        <f t="shared" si="22"/>
        <v>0</v>
      </c>
      <c r="AF31" s="11">
        <f t="shared" si="22"/>
        <v>0</v>
      </c>
      <c r="AG31" s="11">
        <f t="shared" si="22"/>
        <v>0</v>
      </c>
      <c r="AH31" s="11">
        <f t="shared" si="22"/>
        <v>0</v>
      </c>
      <c r="AI31" s="11">
        <f aca="true" t="shared" si="23" ref="AI31:BD31">IF(AI23=0,0,(AI23-AI25)/AI23)</f>
        <v>0</v>
      </c>
      <c r="AJ31" s="11">
        <f t="shared" si="23"/>
        <v>0</v>
      </c>
      <c r="AK31" s="11">
        <f t="shared" si="23"/>
        <v>0</v>
      </c>
      <c r="AL31" s="11">
        <f t="shared" si="23"/>
        <v>0</v>
      </c>
      <c r="AM31" s="11">
        <f t="shared" si="23"/>
        <v>0</v>
      </c>
      <c r="AN31" s="11">
        <f t="shared" si="23"/>
        <v>0</v>
      </c>
      <c r="AO31" s="11">
        <f t="shared" si="23"/>
        <v>0</v>
      </c>
      <c r="AP31" s="11">
        <f t="shared" si="23"/>
        <v>0</v>
      </c>
      <c r="AQ31" s="11">
        <f t="shared" si="23"/>
        <v>0</v>
      </c>
      <c r="AR31" s="11">
        <f t="shared" si="23"/>
        <v>0</v>
      </c>
      <c r="AS31" s="11">
        <f t="shared" si="23"/>
        <v>0</v>
      </c>
      <c r="AT31" s="11">
        <f t="shared" si="23"/>
        <v>0</v>
      </c>
      <c r="AU31" s="11">
        <f t="shared" si="23"/>
        <v>0</v>
      </c>
      <c r="AV31" s="11">
        <f t="shared" si="23"/>
        <v>0</v>
      </c>
      <c r="AW31" s="11">
        <f t="shared" si="23"/>
        <v>0</v>
      </c>
      <c r="AX31" s="11">
        <f t="shared" si="23"/>
        <v>0</v>
      </c>
      <c r="AY31" s="11">
        <f t="shared" si="23"/>
        <v>0</v>
      </c>
      <c r="AZ31" s="11">
        <f t="shared" si="23"/>
        <v>0</v>
      </c>
      <c r="BA31" s="11">
        <f t="shared" si="23"/>
        <v>0</v>
      </c>
      <c r="BB31" s="11">
        <f t="shared" si="23"/>
        <v>0</v>
      </c>
      <c r="BC31" s="11">
        <f t="shared" si="23"/>
        <v>0</v>
      </c>
      <c r="BD31" s="11">
        <f t="shared" si="23"/>
        <v>0</v>
      </c>
    </row>
    <row r="32" spans="1:56" s="7" customFormat="1" ht="14.25">
      <c r="A32" s="10" t="s">
        <v>2</v>
      </c>
      <c r="B32" s="9" t="s">
        <v>0</v>
      </c>
      <c r="C32" s="8">
        <f aca="true" t="shared" si="24" ref="C32:AH32">IF(C5=0,0,C29*C30*C31)</f>
        <v>0.7570707070707069</v>
      </c>
      <c r="D32" s="8">
        <f t="shared" si="24"/>
        <v>0.7035647279549718</v>
      </c>
      <c r="E32" s="8">
        <f t="shared" si="24"/>
        <v>0.6573181419807187</v>
      </c>
      <c r="F32" s="8">
        <f t="shared" si="24"/>
        <v>0.6172839506172839</v>
      </c>
      <c r="G32" s="8">
        <f t="shared" si="24"/>
        <v>0.5822981366459627</v>
      </c>
      <c r="H32" s="8">
        <f t="shared" si="24"/>
        <v>0.551470588235294</v>
      </c>
      <c r="I32" s="8">
        <f t="shared" si="24"/>
        <v>0</v>
      </c>
      <c r="J32" s="8">
        <f t="shared" si="24"/>
        <v>0</v>
      </c>
      <c r="K32" s="8">
        <f t="shared" si="24"/>
        <v>0</v>
      </c>
      <c r="L32" s="8">
        <f t="shared" si="24"/>
        <v>0</v>
      </c>
      <c r="M32" s="8">
        <f t="shared" si="24"/>
        <v>0</v>
      </c>
      <c r="N32" s="8">
        <f t="shared" si="24"/>
        <v>0</v>
      </c>
      <c r="O32" s="8">
        <f t="shared" si="24"/>
        <v>0</v>
      </c>
      <c r="P32" s="8">
        <f t="shared" si="24"/>
        <v>0</v>
      </c>
      <c r="Q32" s="8">
        <f t="shared" si="24"/>
        <v>0</v>
      </c>
      <c r="R32" s="8">
        <f t="shared" si="24"/>
        <v>0</v>
      </c>
      <c r="S32" s="8">
        <f t="shared" si="24"/>
        <v>0</v>
      </c>
      <c r="T32" s="8">
        <f t="shared" si="24"/>
        <v>0</v>
      </c>
      <c r="U32" s="8">
        <f t="shared" si="24"/>
        <v>0</v>
      </c>
      <c r="V32" s="8">
        <f t="shared" si="24"/>
        <v>0</v>
      </c>
      <c r="W32" s="8">
        <f t="shared" si="24"/>
        <v>0</v>
      </c>
      <c r="X32" s="8">
        <f t="shared" si="24"/>
        <v>0</v>
      </c>
      <c r="Y32" s="8">
        <f t="shared" si="24"/>
        <v>0</v>
      </c>
      <c r="Z32" s="8">
        <f t="shared" si="24"/>
        <v>0</v>
      </c>
      <c r="AA32" s="8">
        <f t="shared" si="24"/>
        <v>0</v>
      </c>
      <c r="AB32" s="8">
        <f t="shared" si="24"/>
        <v>0</v>
      </c>
      <c r="AC32" s="8">
        <f t="shared" si="24"/>
        <v>0</v>
      </c>
      <c r="AD32" s="8">
        <f t="shared" si="24"/>
        <v>0</v>
      </c>
      <c r="AE32" s="8">
        <f t="shared" si="24"/>
        <v>0</v>
      </c>
      <c r="AF32" s="8">
        <f t="shared" si="24"/>
        <v>0</v>
      </c>
      <c r="AG32" s="8">
        <f t="shared" si="24"/>
        <v>0</v>
      </c>
      <c r="AH32" s="8">
        <f t="shared" si="24"/>
        <v>0</v>
      </c>
      <c r="AI32" s="8">
        <f aca="true" t="shared" si="25" ref="AI32:BD32">IF(AI5=0,0,AI29*AI30*AI31)</f>
        <v>0</v>
      </c>
      <c r="AJ32" s="8">
        <f t="shared" si="25"/>
        <v>0</v>
      </c>
      <c r="AK32" s="8">
        <f t="shared" si="25"/>
        <v>0</v>
      </c>
      <c r="AL32" s="8">
        <f t="shared" si="25"/>
        <v>0</v>
      </c>
      <c r="AM32" s="8">
        <f t="shared" si="25"/>
        <v>0</v>
      </c>
      <c r="AN32" s="8">
        <f t="shared" si="25"/>
        <v>0</v>
      </c>
      <c r="AO32" s="8">
        <f t="shared" si="25"/>
        <v>0</v>
      </c>
      <c r="AP32" s="8">
        <f t="shared" si="25"/>
        <v>0</v>
      </c>
      <c r="AQ32" s="8">
        <f t="shared" si="25"/>
        <v>0</v>
      </c>
      <c r="AR32" s="8">
        <f t="shared" si="25"/>
        <v>0</v>
      </c>
      <c r="AS32" s="8">
        <f t="shared" si="25"/>
        <v>0</v>
      </c>
      <c r="AT32" s="8">
        <f t="shared" si="25"/>
        <v>0</v>
      </c>
      <c r="AU32" s="8">
        <f t="shared" si="25"/>
        <v>0</v>
      </c>
      <c r="AV32" s="8">
        <f t="shared" si="25"/>
        <v>0</v>
      </c>
      <c r="AW32" s="8">
        <f t="shared" si="25"/>
        <v>0</v>
      </c>
      <c r="AX32" s="8">
        <f t="shared" si="25"/>
        <v>0</v>
      </c>
      <c r="AY32" s="8">
        <f t="shared" si="25"/>
        <v>0</v>
      </c>
      <c r="AZ32" s="8">
        <f t="shared" si="25"/>
        <v>0</v>
      </c>
      <c r="BA32" s="8">
        <f t="shared" si="25"/>
        <v>0</v>
      </c>
      <c r="BB32" s="8">
        <f t="shared" si="25"/>
        <v>0</v>
      </c>
      <c r="BC32" s="8">
        <f t="shared" si="25"/>
        <v>0</v>
      </c>
      <c r="BD32" s="8">
        <f t="shared" si="25"/>
        <v>0</v>
      </c>
    </row>
    <row r="33" spans="1:59" s="2" customFormat="1" ht="22.5" customHeight="1">
      <c r="A33" s="6" t="s">
        <v>1</v>
      </c>
      <c r="B33" s="5" t="s">
        <v>0</v>
      </c>
      <c r="C33" s="4">
        <f aca="true" t="shared" si="26" ref="C33:AH33">IF(C2=0,0,C23/C2)</f>
        <v>1</v>
      </c>
      <c r="D33" s="4">
        <f t="shared" si="26"/>
        <v>0.9993337774816788</v>
      </c>
      <c r="E33" s="4">
        <f t="shared" si="26"/>
        <v>0.9986684420772304</v>
      </c>
      <c r="F33" s="4">
        <f t="shared" si="26"/>
        <v>0.998003992015968</v>
      </c>
      <c r="G33" s="4">
        <f t="shared" si="26"/>
        <v>0.9973404255319149</v>
      </c>
      <c r="H33" s="4">
        <f t="shared" si="26"/>
        <v>0.9966777408637874</v>
      </c>
      <c r="I33" s="4">
        <f t="shared" si="26"/>
        <v>0</v>
      </c>
      <c r="J33" s="4">
        <f t="shared" si="26"/>
        <v>0</v>
      </c>
      <c r="K33" s="4">
        <f t="shared" si="26"/>
        <v>0</v>
      </c>
      <c r="L33" s="4">
        <f t="shared" si="26"/>
        <v>0</v>
      </c>
      <c r="M33" s="4">
        <f t="shared" si="26"/>
        <v>0</v>
      </c>
      <c r="N33" s="4">
        <f t="shared" si="26"/>
        <v>0</v>
      </c>
      <c r="O33" s="4">
        <f t="shared" si="26"/>
        <v>0</v>
      </c>
      <c r="P33" s="4">
        <f t="shared" si="26"/>
        <v>0</v>
      </c>
      <c r="Q33" s="4">
        <f t="shared" si="26"/>
        <v>0</v>
      </c>
      <c r="R33" s="4">
        <f t="shared" si="26"/>
        <v>0</v>
      </c>
      <c r="S33" s="4">
        <f t="shared" si="26"/>
        <v>0</v>
      </c>
      <c r="T33" s="4">
        <f t="shared" si="26"/>
        <v>0</v>
      </c>
      <c r="U33" s="4">
        <f t="shared" si="26"/>
        <v>0</v>
      </c>
      <c r="V33" s="4">
        <f t="shared" si="26"/>
        <v>0</v>
      </c>
      <c r="W33" s="4">
        <f t="shared" si="26"/>
        <v>0</v>
      </c>
      <c r="X33" s="4">
        <f t="shared" si="26"/>
        <v>0</v>
      </c>
      <c r="Y33" s="4">
        <f t="shared" si="26"/>
        <v>0</v>
      </c>
      <c r="Z33" s="4">
        <f t="shared" si="26"/>
        <v>0</v>
      </c>
      <c r="AA33" s="4">
        <f t="shared" si="26"/>
        <v>0</v>
      </c>
      <c r="AB33" s="4">
        <f t="shared" si="26"/>
        <v>0</v>
      </c>
      <c r="AC33" s="4">
        <f t="shared" si="26"/>
        <v>0</v>
      </c>
      <c r="AD33" s="4">
        <f t="shared" si="26"/>
        <v>0</v>
      </c>
      <c r="AE33" s="4">
        <f t="shared" si="26"/>
        <v>0</v>
      </c>
      <c r="AF33" s="4">
        <f t="shared" si="26"/>
        <v>0</v>
      </c>
      <c r="AG33" s="4">
        <f t="shared" si="26"/>
        <v>0</v>
      </c>
      <c r="AH33" s="4">
        <f t="shared" si="26"/>
        <v>0</v>
      </c>
      <c r="AI33" s="4">
        <f aca="true" t="shared" si="27" ref="AI33:BD33">IF(AI2=0,0,AI23/AI2)</f>
        <v>0</v>
      </c>
      <c r="AJ33" s="4">
        <f t="shared" si="27"/>
        <v>0</v>
      </c>
      <c r="AK33" s="4">
        <f t="shared" si="27"/>
        <v>0</v>
      </c>
      <c r="AL33" s="4">
        <f t="shared" si="27"/>
        <v>0</v>
      </c>
      <c r="AM33" s="4">
        <f t="shared" si="27"/>
        <v>0</v>
      </c>
      <c r="AN33" s="4">
        <f t="shared" si="27"/>
        <v>0</v>
      </c>
      <c r="AO33" s="4">
        <f t="shared" si="27"/>
        <v>0</v>
      </c>
      <c r="AP33" s="4">
        <f t="shared" si="27"/>
        <v>0</v>
      </c>
      <c r="AQ33" s="4">
        <f t="shared" si="27"/>
        <v>0</v>
      </c>
      <c r="AR33" s="4">
        <f t="shared" si="27"/>
        <v>0</v>
      </c>
      <c r="AS33" s="4">
        <f t="shared" si="27"/>
        <v>0</v>
      </c>
      <c r="AT33" s="4">
        <f t="shared" si="27"/>
        <v>0</v>
      </c>
      <c r="AU33" s="4">
        <f t="shared" si="27"/>
        <v>0</v>
      </c>
      <c r="AV33" s="4">
        <f t="shared" si="27"/>
        <v>0</v>
      </c>
      <c r="AW33" s="4">
        <f t="shared" si="27"/>
        <v>0</v>
      </c>
      <c r="AX33" s="4">
        <f t="shared" si="27"/>
        <v>0</v>
      </c>
      <c r="AY33" s="4">
        <f t="shared" si="27"/>
        <v>0</v>
      </c>
      <c r="AZ33" s="4">
        <f t="shared" si="27"/>
        <v>0</v>
      </c>
      <c r="BA33" s="4">
        <f t="shared" si="27"/>
        <v>0</v>
      </c>
      <c r="BB33" s="4">
        <f t="shared" si="27"/>
        <v>0</v>
      </c>
      <c r="BC33" s="4">
        <f t="shared" si="27"/>
        <v>0</v>
      </c>
      <c r="BD33" s="4">
        <f t="shared" si="27"/>
        <v>0</v>
      </c>
      <c r="BE33" s="3"/>
      <c r="BF33" s="3"/>
      <c r="BG33" s="3"/>
    </row>
    <row r="34" spans="2:59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</sheetData>
  <sheetProtection/>
  <protectedRanges>
    <protectedRange password="C6C6" sqref="C3:BD4" name="Диапазон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Kolko</dc:creator>
  <cp:keywords/>
  <dc:description/>
  <cp:lastModifiedBy>www.PHILka.RU</cp:lastModifiedBy>
  <dcterms:created xsi:type="dcterms:W3CDTF">2009-08-19T13:43:34Z</dcterms:created>
  <dcterms:modified xsi:type="dcterms:W3CDTF">2009-08-19T17:21:16Z</dcterms:modified>
  <cp:category/>
  <cp:version/>
  <cp:contentType/>
  <cp:contentStatus/>
</cp:coreProperties>
</file>